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Texnolog\Desktop\Сертификация 2019\Отчет по мониторингу\"/>
    </mc:Choice>
  </mc:AlternateContent>
  <xr:revisionPtr revIDLastSave="0" documentId="13_ncr:1_{09CF4557-6082-4AE7-969A-CAEC7AB3589D}" xr6:coauthVersionLast="40" xr6:coauthVersionMax="40" xr10:uidLastSave="{00000000-0000-0000-0000-000000000000}"/>
  <bookViews>
    <workbookView xWindow="0" yWindow="0" windowWidth="28800" windowHeight="11625" tabRatio="711" xr2:uid="{00000000-000D-0000-FFFF-FFFF00000000}"/>
  </bookViews>
  <sheets>
    <sheet name="1953" sheetId="1" r:id="rId1"/>
    <sheet name="1952" sheetId="2" r:id="rId2"/>
    <sheet name="2007" sheetId="3" r:id="rId3"/>
    <sheet name="1983" sheetId="4" r:id="rId4"/>
  </sheets>
  <definedNames>
    <definedName name="_xlnm.Print_Area" localSheetId="1">'1952'!$A$1:$D$126</definedName>
    <definedName name="_xlnm.Print_Area" localSheetId="0">'1953'!$A$1:$D$126</definedName>
    <definedName name="_xlnm.Print_Area" localSheetId="2">'2007'!$A$1:$D$126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3" l="1"/>
  <c r="C69" i="3" s="1"/>
  <c r="C66" i="3"/>
  <c r="C64" i="3"/>
  <c r="C56" i="3"/>
  <c r="C70" i="2"/>
  <c r="C69" i="2" s="1"/>
  <c r="C66" i="2"/>
  <c r="C64" i="2"/>
  <c r="C71" i="1"/>
  <c r="C70" i="1" s="1"/>
  <c r="C69" i="1" s="1"/>
  <c r="C68" i="1"/>
  <c r="C65" i="1"/>
  <c r="C64" i="1" s="1"/>
  <c r="C62" i="1"/>
  <c r="C59" i="1"/>
  <c r="C58" i="1"/>
  <c r="C66" i="1"/>
  <c r="C55" i="3" l="1"/>
  <c r="C56" i="2"/>
  <c r="C55" i="2" s="1"/>
  <c r="C56" i="1"/>
  <c r="C55" i="1" s="1"/>
  <c r="C67" i="4" l="1"/>
  <c r="C63" i="4" l="1"/>
  <c r="C57" i="4" s="1"/>
  <c r="C71" i="4"/>
  <c r="C70" i="4" s="1"/>
  <c r="C56" i="4" l="1"/>
  <c r="C33" i="2"/>
  <c r="C25" i="2"/>
  <c r="C22" i="4"/>
  <c r="C22" i="2"/>
  <c r="C22" i="1"/>
  <c r="C32" i="1" l="1"/>
  <c r="C24" i="1"/>
  <c r="C30" i="4"/>
  <c r="C29" i="4"/>
  <c r="C25" i="4" s="1"/>
  <c r="C25" i="1" l="1"/>
  <c r="C24" i="2" l="1"/>
  <c r="C90" i="1" l="1"/>
  <c r="C90" i="2" l="1"/>
</calcChain>
</file>

<file path=xl/sharedStrings.xml><?xml version="1.0" encoding="utf-8"?>
<sst xmlns="http://schemas.openxmlformats.org/spreadsheetml/2006/main" count="750" uniqueCount="247">
  <si>
    <t>Оценивается по окончанию ревизионного периода, соответствующего Проекту освоения лесов</t>
  </si>
  <si>
    <t>Эффективность лесохозяйственных мероприятий</t>
  </si>
  <si>
    <t>При возникновении неожиданных ситуаций (масштабные разливы ГСМ, пожар, применение химикатов и др.) вносятся  корректировки в план ведения хозяйственной деятельности предприятия</t>
  </si>
  <si>
    <t xml:space="preserve">Оценка неожиданных последствий хозяйственной деятельности (ущерб), тыс. руб. </t>
  </si>
  <si>
    <t>Ежегодно</t>
  </si>
  <si>
    <t>Рентабельность производства, %</t>
  </si>
  <si>
    <t>Выпуск товарной продукции, всего, тыс.руб.</t>
  </si>
  <si>
    <t>Средний размер оплаты труда на предприятии в сравнении со средним размером заработной платы в лесной отрасли по району, руб.</t>
  </si>
  <si>
    <t>Повышение квалификации    работников предприятия, чел.</t>
  </si>
  <si>
    <t>Общее количество работников на предприятии; доля (%) местных жителей, занятых на производстве от общего числа работников</t>
  </si>
  <si>
    <r>
      <t>·</t>
    </r>
    <r>
      <rPr>
        <sz val="7"/>
        <color theme="1"/>
        <rFont val="Times New Roman"/>
        <family val="1"/>
        <charset val="204"/>
      </rPr>
      <t xml:space="preserve">         </t>
    </r>
    <r>
      <rPr>
        <sz val="12"/>
        <color theme="1"/>
        <rFont val="Times New Roman"/>
        <family val="1"/>
        <charset val="204"/>
      </rPr>
      <t>прочие мероприятия</t>
    </r>
  </si>
  <si>
    <r>
      <t>·</t>
    </r>
    <r>
      <rPr>
        <sz val="7"/>
        <color theme="1"/>
        <rFont val="Times New Roman"/>
        <family val="1"/>
        <charset val="204"/>
      </rPr>
      <t xml:space="preserve">         </t>
    </r>
    <r>
      <rPr>
        <sz val="12"/>
        <color theme="1"/>
        <rFont val="Times New Roman"/>
        <family val="1"/>
        <charset val="204"/>
      </rPr>
      <t>содержание дорог общего пользования – ремонт дорог</t>
    </r>
  </si>
  <si>
    <r>
      <t>·</t>
    </r>
    <r>
      <rPr>
        <sz val="7"/>
        <color theme="1"/>
        <rFont val="Times New Roman"/>
        <family val="1"/>
        <charset val="204"/>
      </rPr>
      <t xml:space="preserve">         </t>
    </r>
    <r>
      <rPr>
        <sz val="12"/>
        <color theme="1"/>
        <rFont val="Times New Roman"/>
        <family val="1"/>
        <charset val="204"/>
      </rPr>
      <t>поставка дров бюджетным учреждениям</t>
    </r>
  </si>
  <si>
    <r>
      <t>·</t>
    </r>
    <r>
      <rPr>
        <sz val="7"/>
        <color theme="1"/>
        <rFont val="Times New Roman"/>
        <family val="1"/>
        <charset val="204"/>
      </rPr>
      <t xml:space="preserve">         </t>
    </r>
    <r>
      <rPr>
        <sz val="12"/>
        <color theme="1"/>
        <rFont val="Times New Roman"/>
        <family val="1"/>
        <charset val="204"/>
      </rPr>
      <t>поставка дров населению</t>
    </r>
  </si>
  <si>
    <t xml:space="preserve">Ежегодно </t>
  </si>
  <si>
    <t>Анализ хозяйственных показателей</t>
  </si>
  <si>
    <r>
      <t>·</t>
    </r>
    <r>
      <rPr>
        <sz val="7"/>
        <color theme="1"/>
        <rFont val="Times New Roman"/>
        <family val="1"/>
        <charset val="204"/>
      </rPr>
      <t xml:space="preserve">         </t>
    </r>
    <r>
      <rPr>
        <sz val="12"/>
        <color theme="1"/>
        <rFont val="Times New Roman"/>
        <family val="1"/>
        <charset val="204"/>
      </rPr>
      <t>Объем биотехнических мероприятий, проводимых компанией (если актуально)</t>
    </r>
  </si>
  <si>
    <t>Один раз в пять лет</t>
  </si>
  <si>
    <r>
      <t>·</t>
    </r>
    <r>
      <rPr>
        <sz val="7"/>
        <color theme="1"/>
        <rFont val="Times New Roman"/>
        <family val="1"/>
        <charset val="204"/>
      </rPr>
      <t xml:space="preserve">         </t>
    </r>
    <r>
      <rPr>
        <sz val="12"/>
        <color theme="1"/>
        <rFont val="Times New Roman"/>
        <family val="1"/>
        <charset val="204"/>
      </rPr>
      <t xml:space="preserve">изменения численности флоры и фауны редких и исчезающих видов (наблюдаются / не наблюдаются уменьшение) </t>
    </r>
  </si>
  <si>
    <r>
      <t>·</t>
    </r>
    <r>
      <rPr>
        <sz val="7"/>
        <color theme="1"/>
        <rFont val="Times New Roman"/>
        <family val="1"/>
        <charset val="204"/>
      </rPr>
      <t xml:space="preserve">         </t>
    </r>
    <r>
      <rPr>
        <sz val="12"/>
        <color theme="1"/>
        <rFont val="Times New Roman"/>
        <family val="1"/>
        <charset val="204"/>
      </rPr>
      <t>изменения  численности охотничьих видов (наблюдается / не наблюдается уменьшение)</t>
    </r>
  </si>
  <si>
    <r>
      <t>·</t>
    </r>
    <r>
      <rPr>
        <sz val="7"/>
        <color theme="1"/>
        <rFont val="Times New Roman"/>
        <family val="1"/>
        <charset val="204"/>
      </rPr>
      <t xml:space="preserve">         </t>
    </r>
    <r>
      <rPr>
        <sz val="12"/>
        <color theme="1"/>
        <rFont val="Times New Roman"/>
        <family val="1"/>
        <charset val="204"/>
      </rPr>
      <t xml:space="preserve">изменения напочвенного покрова, га </t>
    </r>
  </si>
  <si>
    <r>
      <t>·</t>
    </r>
    <r>
      <rPr>
        <sz val="7"/>
        <color theme="1"/>
        <rFont val="Times New Roman"/>
        <family val="1"/>
        <charset val="204"/>
      </rPr>
      <t xml:space="preserve">         </t>
    </r>
    <r>
      <rPr>
        <sz val="12"/>
        <color theme="1"/>
        <rFont val="Times New Roman"/>
        <family val="1"/>
        <charset val="204"/>
      </rPr>
      <t>площадь, пройденная           пожаром, га</t>
    </r>
  </si>
  <si>
    <r>
      <t>·</t>
    </r>
    <r>
      <rPr>
        <sz val="7"/>
        <color theme="1"/>
        <rFont val="Times New Roman"/>
        <family val="1"/>
        <charset val="204"/>
      </rPr>
      <t xml:space="preserve">         </t>
    </r>
    <r>
      <rPr>
        <sz val="12"/>
        <color theme="1"/>
        <rFont val="Times New Roman"/>
        <family val="1"/>
        <charset val="204"/>
      </rPr>
      <t>вспышки размножения насекомых-вредителей, га</t>
    </r>
  </si>
  <si>
    <t>Влияние на окружающую     среду:</t>
  </si>
  <si>
    <t>Коммерческая заготовка недревесных продуктов леса (при наличии):</t>
  </si>
  <si>
    <r>
      <t>·</t>
    </r>
    <r>
      <rPr>
        <sz val="7"/>
        <color theme="1"/>
        <rFont val="Times New Roman"/>
        <family val="1"/>
        <charset val="204"/>
      </rPr>
      <t xml:space="preserve">         </t>
    </r>
    <r>
      <rPr>
        <sz val="12"/>
        <color theme="1"/>
        <rFont val="Times New Roman"/>
        <family val="1"/>
        <charset val="204"/>
      </rPr>
      <t>уничтожение деляночных столбов</t>
    </r>
  </si>
  <si>
    <r>
      <t>·</t>
    </r>
    <r>
      <rPr>
        <sz val="7"/>
        <color theme="1"/>
        <rFont val="Times New Roman"/>
        <family val="1"/>
        <charset val="204"/>
      </rPr>
      <t xml:space="preserve">         </t>
    </r>
    <r>
      <rPr>
        <sz val="12"/>
        <color theme="1"/>
        <rFont val="Times New Roman"/>
        <family val="1"/>
        <charset val="204"/>
      </rPr>
      <t>неокоренная древесина</t>
    </r>
  </si>
  <si>
    <r>
      <t>·</t>
    </r>
    <r>
      <rPr>
        <sz val="7"/>
        <color theme="1"/>
        <rFont val="Times New Roman"/>
        <family val="1"/>
        <charset val="204"/>
      </rPr>
      <t xml:space="preserve">         </t>
    </r>
    <r>
      <rPr>
        <sz val="12"/>
        <color theme="1"/>
        <rFont val="Times New Roman"/>
        <family val="1"/>
        <charset val="204"/>
      </rPr>
      <t>невывезенная древесина</t>
    </r>
  </si>
  <si>
    <r>
      <t>·</t>
    </r>
    <r>
      <rPr>
        <sz val="7"/>
        <color theme="1"/>
        <rFont val="Times New Roman"/>
        <family val="1"/>
        <charset val="204"/>
      </rPr>
      <t xml:space="preserve">         </t>
    </r>
    <r>
      <rPr>
        <sz val="12"/>
        <color theme="1"/>
        <rFont val="Times New Roman"/>
        <family val="1"/>
        <charset val="204"/>
      </rPr>
      <t>завизирная рубка</t>
    </r>
  </si>
  <si>
    <r>
      <t>·</t>
    </r>
    <r>
      <rPr>
        <sz val="7"/>
        <color theme="1"/>
        <rFont val="Times New Roman"/>
        <family val="1"/>
        <charset val="204"/>
      </rPr>
      <t xml:space="preserve">         </t>
    </r>
    <r>
      <rPr>
        <sz val="12"/>
        <color theme="1"/>
        <rFont val="Times New Roman"/>
        <family val="1"/>
        <charset val="204"/>
      </rPr>
      <t>неочистка лесосек</t>
    </r>
  </si>
  <si>
    <r>
      <t>·</t>
    </r>
    <r>
      <rPr>
        <sz val="7"/>
        <color theme="1"/>
        <rFont val="Times New Roman"/>
        <family val="1"/>
        <charset val="204"/>
      </rPr>
      <t xml:space="preserve">         </t>
    </r>
    <r>
      <rPr>
        <sz val="12"/>
        <color theme="1"/>
        <rFont val="Times New Roman"/>
        <family val="1"/>
        <charset val="204"/>
      </rPr>
      <t>уход за минерализованными полосами, км/тыс. руб.</t>
    </r>
  </si>
  <si>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 руб.</t>
    </r>
  </si>
  <si>
    <r>
      <t>·</t>
    </r>
    <r>
      <rPr>
        <sz val="7"/>
        <color theme="1"/>
        <rFont val="Times New Roman"/>
        <family val="1"/>
        <charset val="204"/>
      </rPr>
      <t xml:space="preserve">         </t>
    </r>
    <r>
      <rPr>
        <sz val="12"/>
        <color theme="1"/>
        <rFont val="Times New Roman"/>
        <family val="1"/>
        <charset val="204"/>
      </rPr>
      <t>строительство и содержание мостов и переездов, км/тыс. 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</si>
  <si>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км/ тыс. руб.</t>
    </r>
  </si>
  <si>
    <t>Проведение противопожарных мероприятий, план/факт</t>
  </si>
  <si>
    <t>Территории с ограничением режима лесопользования:</t>
  </si>
  <si>
    <t>Один раз в ревизионный период (10 лет)</t>
  </si>
  <si>
    <r>
      <t>Средний прирост покрытых лесом земель, м</t>
    </r>
    <r>
      <rPr>
        <b/>
        <vertAlign val="superscript"/>
        <sz val="12"/>
        <color theme="1"/>
        <rFont val="Times New Roman"/>
        <family val="1"/>
        <charset val="204"/>
      </rPr>
      <t>3</t>
    </r>
    <r>
      <rPr>
        <b/>
        <sz val="12"/>
        <color theme="1"/>
        <rFont val="Times New Roman"/>
        <family val="1"/>
        <charset val="204"/>
      </rPr>
      <t>/га</t>
    </r>
  </si>
  <si>
    <t>-</t>
  </si>
  <si>
    <t>Лесовосстановительные мероприятия, га, план/факт:</t>
  </si>
  <si>
    <t>Площадь рубок  спелых и перестойных насаждений,  га:</t>
  </si>
  <si>
    <t>Объем рубок по уходу за лесом, м3/ тыс. руб.:</t>
  </si>
  <si>
    <t>2.3</t>
  </si>
  <si>
    <r>
      <t>Объем рубок в спелых и перестойных насаждениях, тыс. м</t>
    </r>
    <r>
      <rPr>
        <b/>
        <vertAlign val="superscript"/>
        <sz val="12"/>
        <color theme="1"/>
        <rFont val="Times New Roman"/>
        <family val="1"/>
        <charset val="204"/>
      </rPr>
      <t>3</t>
    </r>
  </si>
  <si>
    <t>2.2</t>
  </si>
  <si>
    <t>2.1</t>
  </si>
  <si>
    <r>
      <t>Объем заготовки, тыс. м</t>
    </r>
    <r>
      <rPr>
        <b/>
        <vertAlign val="superscript"/>
        <sz val="12"/>
        <color theme="1"/>
        <rFont val="Times New Roman"/>
        <family val="1"/>
        <charset val="204"/>
      </rPr>
      <t>3</t>
    </r>
  </si>
  <si>
    <r>
      <t>Запас, всего, тыс. м</t>
    </r>
    <r>
      <rPr>
        <b/>
        <vertAlign val="superscript"/>
        <sz val="12"/>
        <color theme="1"/>
        <rFont val="Times New Roman"/>
        <family val="1"/>
        <charset val="204"/>
      </rPr>
      <t>3</t>
    </r>
    <r>
      <rPr>
        <b/>
        <sz val="12"/>
        <color theme="1"/>
        <rFont val="Times New Roman"/>
        <family val="1"/>
        <charset val="204"/>
      </rPr>
      <t>,
в том числе:</t>
    </r>
  </si>
  <si>
    <t>1.5</t>
  </si>
  <si>
    <t>1.4</t>
  </si>
  <si>
    <t>Средний бонитет насаждения</t>
  </si>
  <si>
    <t>1.3</t>
  </si>
  <si>
    <t>Средний возраст насаждения, лет</t>
  </si>
  <si>
    <t>1.2</t>
  </si>
  <si>
    <t xml:space="preserve">Средний состав насаждения </t>
  </si>
  <si>
    <t>1.1</t>
  </si>
  <si>
    <t xml:space="preserve">1 раз в 10 лет </t>
  </si>
  <si>
    <t>Лесоводственные показатели:</t>
  </si>
  <si>
    <t>Периодичность</t>
  </si>
  <si>
    <t>Мероприятия по сбору данных</t>
  </si>
  <si>
    <t>Показатели</t>
  </si>
  <si>
    <t>№ п.п.</t>
  </si>
  <si>
    <t>Таблица 1</t>
  </si>
  <si>
    <t>Отчет по мониторингу хозяйственной деятельности</t>
  </si>
  <si>
    <t>· молодняков</t>
  </si>
  <si>
    <t>· средневозрастных</t>
  </si>
  <si>
    <t>· приспевающих</t>
  </si>
  <si>
    <t>· спелых и перестойных</t>
  </si>
  <si>
    <t>· расчетный</t>
  </si>
  <si>
    <t>· % освоения расчетной лесосеки</t>
  </si>
  <si>
    <t>· Сосна</t>
  </si>
  <si>
    <t>· Ель</t>
  </si>
  <si>
    <t>· Береза</t>
  </si>
  <si>
    <t>· Осина</t>
  </si>
  <si>
    <t>· Прочие (ольха, ива)</t>
  </si>
  <si>
    <t>· фактический</t>
  </si>
  <si>
    <t>· всего, в том числе:</t>
  </si>
  <si>
    <t>· сплошные рубки</t>
  </si>
  <si>
    <t>· несплошные рубки, всего, в том числе</t>
  </si>
  <si>
    <t>· %  сплошных рубок</t>
  </si>
  <si>
    <t>· % несплошных рубок</t>
  </si>
  <si>
    <t>· Всего, га, в том числе:</t>
  </si>
  <si>
    <t>· создание лесных культур</t>
  </si>
  <si>
    <t>· естественное заращивание</t>
  </si>
  <si>
    <t>· содействие естественному возобновлению</t>
  </si>
  <si>
    <t>Площадь, покрытая лесной растительностью, всего,  га,
в том числе:</t>
  </si>
  <si>
    <r>
      <t>Объем заготовки по основным породам, тыс. м</t>
    </r>
    <r>
      <rPr>
        <b/>
        <vertAlign val="superscript"/>
        <sz val="12"/>
        <color theme="1"/>
        <rFont val="Times New Roman"/>
        <family val="1"/>
        <charset val="204"/>
      </rPr>
      <t>3</t>
    </r>
  </si>
  <si>
    <t>Вывод: За истекший период изменений лесоводственных показателей не наблюдалось.</t>
  </si>
  <si>
    <t>Вывод: Изменений прироста не наблюдалось.</t>
  </si>
  <si>
    <t>Вывод: За отчетный период лесонарушений в арендной базе не зафиксировано.</t>
  </si>
  <si>
    <t>Вывод: Коммерческая заготовка недревесных продуктов леса в отчетном периоде не проводилась.</t>
  </si>
  <si>
    <t>Вывод: Предприятие оказывает социальную помощь в виде оказания финансовой помощи МО.</t>
  </si>
  <si>
    <r>
      <t>·</t>
    </r>
    <r>
      <rPr>
        <sz val="7"/>
        <color theme="1"/>
        <rFont val="Times New Roman"/>
        <family val="1"/>
        <charset val="204"/>
      </rPr>
      <t xml:space="preserve">         </t>
    </r>
    <r>
      <rPr>
        <sz val="12"/>
        <color theme="1"/>
        <rFont val="Times New Roman"/>
        <family val="1"/>
        <charset val="204"/>
      </rPr>
      <t>оказание финансовой помощи МО, руб.</t>
    </r>
  </si>
  <si>
    <t>Вывод: Ситуаций, повлекших неожиданные последствия, в отчетном периоде не выявлено.</t>
  </si>
  <si>
    <t>Вывод: Объем лесозаготовок не превысил разрешенный объем лесопользования.</t>
  </si>
  <si>
    <t>Вывод: Планы по строительству и содержанию лесохозяйственных дорог, мостов, переездов, устройству минерализованных полос и уходу за минерализованными полосами выполнены в полном объеме.</t>
  </si>
  <si>
    <t>Лесонарушения всего, руб., в том числе</t>
  </si>
  <si>
    <r>
      <t>Информация социального характера, м</t>
    </r>
    <r>
      <rPr>
        <b/>
        <vertAlign val="superscript"/>
        <sz val="12"/>
        <color theme="1"/>
        <rFont val="Times New Roman"/>
        <family val="1"/>
        <charset val="204"/>
      </rPr>
      <t>3</t>
    </r>
    <r>
      <rPr>
        <b/>
        <sz val="12"/>
        <color theme="1"/>
        <rFont val="Times New Roman"/>
        <family val="1"/>
        <charset val="204"/>
      </rPr>
      <t>/руб.:</t>
    </r>
  </si>
  <si>
    <t>(Договор аренды № 1953 от 16.05.2016г.)</t>
  </si>
  <si>
    <t>· фактический – 2018 год</t>
  </si>
  <si>
    <t>4,4Б 3,1Е 2,2С 0,3ОС+ИВ,ОЛСА,Л</t>
  </si>
  <si>
    <t>4,2</t>
  </si>
  <si>
    <t>127992,0</t>
  </si>
  <si>
    <t>7419,63</t>
  </si>
  <si>
    <t>1016,32</t>
  </si>
  <si>
    <t>1971,28</t>
  </si>
  <si>
    <t>785,5</t>
  </si>
  <si>
    <t>3646,53</t>
  </si>
  <si>
    <t>(Договор аренды № 1952 от 12.05.2016г.)</t>
  </si>
  <si>
    <t>(Договор аренды № 2007 от 12.10.2016г.)</t>
  </si>
  <si>
    <t>(Договор аренды № 1983 от 24.08.2016г.)</t>
  </si>
  <si>
    <t>3,5Е 3,2Б 2,6С 0,7ОС+ИВ,ОЛСА,Л</t>
  </si>
  <si>
    <t>504221,0</t>
  </si>
  <si>
    <t>121619,6</t>
  </si>
  <si>
    <t>38580,4</t>
  </si>
  <si>
    <t>12562,0</t>
  </si>
  <si>
    <t>180079,9</t>
  </si>
  <si>
    <t>37303,31</t>
  </si>
  <si>
    <t>2264,9</t>
  </si>
  <si>
    <t>3233,96</t>
  </si>
  <si>
    <t>2707,38</t>
  </si>
  <si>
    <t>29097,07</t>
  </si>
  <si>
    <t>4,0Б 3,0Е 2,1С 0,9ОС+ОЛСА,Л,К,ИВ</t>
  </si>
  <si>
    <t>3,4</t>
  </si>
  <si>
    <t>24715,6</t>
  </si>
  <si>
    <t>5028,0</t>
  </si>
  <si>
    <t>8159,0</t>
  </si>
  <si>
    <t>2879,0</t>
  </si>
  <si>
    <t>6378,0</t>
  </si>
  <si>
    <t>2958,57</t>
  </si>
  <si>
    <t>221,73</t>
  </si>
  <si>
    <t>936,07</t>
  </si>
  <si>
    <t>619,01</t>
  </si>
  <si>
    <t>1181,76</t>
  </si>
  <si>
    <t>45,10</t>
  </si>
  <si>
    <t>31,8</t>
  </si>
  <si>
    <t>· Лиственница</t>
  </si>
  <si>
    <t>1524,91/4703,57</t>
  </si>
  <si>
    <t>1097,05/3444,78</t>
  </si>
  <si>
    <t>427,86/1258,79</t>
  </si>
  <si>
    <t>71,9% / 73,24%</t>
  </si>
  <si>
    <t>28,1% / 26,76%</t>
  </si>
  <si>
    <t>1200 / 995,48</t>
  </si>
  <si>
    <t>0 / 0</t>
  </si>
  <si>
    <t>300 / 302,35</t>
  </si>
  <si>
    <t>1500 / 1297,83</t>
  </si>
  <si>
    <t>1.3. Участки леса с наличием реликтовых и эндемичных растений.</t>
  </si>
  <si>
    <t>2017/2018</t>
  </si>
  <si>
    <t>300/417,1</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</si>
  <si>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t>
  </si>
  <si>
    <t>· фактический – всего/за 2018 год</t>
  </si>
  <si>
    <t>· фактический всего / за 2018 год</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</si>
  <si>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так как площадь по декларациям 2018 года составила 2056,55 га, 2017 года составила 2009,31 га, за 2016 год составила 637,71 га. Площадь заготовки за 2018 год по сплошному хвойному хозяйству составила 1475,86 га, по мягколиственному 114,02га, что не превышает допустимый объем по неистощительному лесопользованию. </t>
  </si>
  <si>
    <t>Вывод: Изменений прироста за 2018 год не наблюдалось.</t>
  </si>
  <si>
    <t>476,37 / 103,67</t>
  </si>
  <si>
    <t>Вывод: За отчетный период план по лесовосстановлению выполнен поностью.</t>
  </si>
  <si>
    <t>5,4С 2,9Б 1,5Е 0,2ОС+Л,ОЛСА,ИВ</t>
  </si>
  <si>
    <t>4,5</t>
  </si>
  <si>
    <t>50264,7</t>
  </si>
  <si>
    <t>5312,8</t>
  </si>
  <si>
    <t>3698,7</t>
  </si>
  <si>
    <t>2628,0</t>
  </si>
  <si>
    <t>16291,4</t>
  </si>
  <si>
    <t>3271,88</t>
  </si>
  <si>
    <t>276,23</t>
  </si>
  <si>
    <t>413,73</t>
  </si>
  <si>
    <t>488,86</t>
  </si>
  <si>
    <t>2093,06</t>
  </si>
  <si>
    <t>· фактический – всего/ в том числе 2018 год</t>
  </si>
  <si>
    <t>0/5,6</t>
  </si>
  <si>
    <t>0% / 2,5%</t>
  </si>
  <si>
    <t>0% / 97,5%</t>
  </si>
  <si>
    <t>0/225,79</t>
  </si>
  <si>
    <t>0/220,19</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</si>
  <si>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так как площадь по декларациям 2018 года составила 119,39 га, 2017 года составила 106,4 га. Площадь заготовки за 2018 год по сплошному хвойному хозяйству составила 89,47 га, по мягколиственному 24,32 га, что не превышает допустимый объем по неистощительному лесопользованию. </t>
  </si>
  <si>
    <t>7,5 / 11,1</t>
  </si>
  <si>
    <t>9,1 / 16,4</t>
  </si>
  <si>
    <t>16,6 / 27,5</t>
  </si>
  <si>
    <t>Объем рубок по уходу за лесом, га/ тыс. руб.:</t>
  </si>
  <si>
    <t>666,14864 / 330,50910</t>
  </si>
  <si>
    <t>45,301 / 22,847</t>
  </si>
  <si>
    <t>Вывод: За отчетный период план по лесовосстановлению выполнен полностью.</t>
  </si>
  <si>
    <t>66,356 / 30,770</t>
  </si>
  <si>
    <t>233,3 / 412,1</t>
  </si>
  <si>
    <t>213,5 / 348,9</t>
  </si>
  <si>
    <t>19,8 / 63,2</t>
  </si>
  <si>
    <t>91,5% / 84,66%</t>
  </si>
  <si>
    <t>8,5% / 15,34%</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</si>
  <si>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так как площадь по декларациям 2018 года составила 201,4 га, 2017 года составила 210,7 га. Площадь заготовки за 2018 год по сплошному хвойному хозяйству составила 67,9 га, по мягколиственному 90,1 га, что не превышает допустимый объем по неистощительному лесопользованию. </t>
  </si>
  <si>
    <t>35/141,7</t>
  </si>
  <si>
    <t>Площадь ЛВПЦ, га, в том числе:</t>
  </si>
  <si>
    <r>
      <t>·</t>
    </r>
    <r>
      <rPr>
        <sz val="7"/>
        <color theme="1"/>
        <rFont val="Times New Roman"/>
        <family val="1"/>
        <charset val="204"/>
      </rPr>
      <t xml:space="preserve">         </t>
    </r>
    <r>
      <rPr>
        <b/>
        <sz val="12"/>
        <color theme="1"/>
        <rFont val="Times New Roman"/>
        <family val="1"/>
        <charset val="204"/>
      </rPr>
      <t>ЛВПЦ 1</t>
    </r>
    <r>
      <rPr>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</si>
  <si>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 Global 200</t>
  </si>
  <si>
    <t>1.1 ООПТ</t>
  </si>
  <si>
    <t>- КОТР</t>
  </si>
  <si>
    <t>- водно-болотные угодья</t>
  </si>
  <si>
    <t>1.2 Места концентрации редких и находящихся под угрозой исчезновения видов</t>
  </si>
  <si>
    <t>1.4 Ключевые сезонные места обитания животных</t>
  </si>
  <si>
    <r>
      <t>·</t>
    </r>
    <r>
      <rPr>
        <sz val="7"/>
        <color theme="1"/>
        <rFont val="Times New Roman"/>
        <family val="1"/>
        <charset val="204"/>
      </rPr>
      <t xml:space="preserve">         </t>
    </r>
    <r>
      <rPr>
        <b/>
        <sz val="12"/>
        <color theme="1"/>
        <rFont val="Times New Roman"/>
        <family val="1"/>
        <charset val="204"/>
      </rPr>
      <t>ЛВПЦ 2</t>
    </r>
    <r>
      <rPr>
        <sz val="12"/>
        <color theme="1"/>
        <rFont val="Times New Roman"/>
        <family val="1"/>
        <charset val="204"/>
      </rPr>
      <t xml:space="preserve"> Крупные лесные ландшафты, значимые на мировом, региональном и национальном уровнях</t>
    </r>
    <r>
      <rPr>
        <b/>
        <sz val="12"/>
        <color theme="1"/>
        <rFont val="Times New Roman"/>
        <family val="1"/>
        <charset val="204"/>
      </rPr>
      <t>:</t>
    </r>
  </si>
  <si>
    <r>
      <t xml:space="preserve">- </t>
    </r>
    <r>
      <rPr>
        <sz val="12"/>
        <color theme="1"/>
        <rFont val="Times New Roman"/>
        <family val="1"/>
        <charset val="204"/>
      </rPr>
      <t>малонарушенные лесные территории (МЛТ)</t>
    </r>
  </si>
  <si>
    <r>
      <t xml:space="preserve">·         </t>
    </r>
    <r>
      <rPr>
        <b/>
        <sz val="12"/>
        <color theme="1"/>
        <rFont val="Times New Roman"/>
        <family val="1"/>
        <charset val="204"/>
      </rPr>
      <t>ЛВПЦ 3</t>
    </r>
    <r>
      <rPr>
        <sz val="12"/>
        <color theme="1"/>
        <rFont val="Times New Roman"/>
        <family val="1"/>
        <charset val="204"/>
      </rPr>
      <t xml:space="preserve"> Лесные территории, которые включают редкие или находящиеся под угрозой исчезновения экосистемы:</t>
    </r>
  </si>
  <si>
    <t>- Ценные леса</t>
  </si>
  <si>
    <t>- Участки леса с наличием редких экосистем (репрезентативные участки, участки с наличием краснокнижных видов)</t>
  </si>
  <si>
    <r>
      <t>·</t>
    </r>
    <r>
      <rPr>
        <sz val="7"/>
        <color theme="1"/>
        <rFont val="Times New Roman"/>
        <family val="1"/>
        <charset val="204"/>
      </rPr>
      <t xml:space="preserve">         </t>
    </r>
    <r>
      <rPr>
        <b/>
        <sz val="12"/>
        <color theme="1"/>
        <rFont val="Times New Roman"/>
        <family val="1"/>
        <charset val="204"/>
      </rPr>
      <t xml:space="preserve">ЛВПЦ 4 </t>
    </r>
    <r>
      <rPr>
        <sz val="12"/>
        <color theme="1"/>
        <rFont val="Times New Roman"/>
        <family val="1"/>
        <charset val="204"/>
      </rPr>
      <t>Лесные территории, выполняющие особые защитные функции</t>
    </r>
    <r>
      <rPr>
        <b/>
        <sz val="12"/>
        <color theme="1"/>
        <rFont val="Times New Roman"/>
        <family val="1"/>
        <charset val="204"/>
      </rPr>
      <t>:</t>
    </r>
  </si>
  <si>
    <t>Защитные леса:</t>
  </si>
  <si>
    <t>- водоохранные зоны</t>
  </si>
  <si>
    <t>- нерестоохранные полосы</t>
  </si>
  <si>
    <t xml:space="preserve"> - защитные полосы лесов, расположенные вдоль железнодорожных путей общего пользования</t>
  </si>
  <si>
    <t xml:space="preserve"> - запретные полосы лесов, расположенных вдоль водных объектов</t>
  </si>
  <si>
    <t>ОЗУ:</t>
  </si>
  <si>
    <r>
      <t xml:space="preserve">- </t>
    </r>
    <r>
      <rPr>
        <sz val="12"/>
        <color theme="1"/>
        <rFont val="Times New Roman"/>
        <family val="1"/>
        <charset val="204"/>
      </rPr>
      <t>берегозащитные водоохранные полосы</t>
    </r>
  </si>
  <si>
    <r>
      <t xml:space="preserve">- </t>
    </r>
    <r>
      <rPr>
        <sz val="12"/>
        <color theme="1"/>
        <rFont val="Times New Roman"/>
        <family val="1"/>
        <charset val="204"/>
      </rPr>
      <t>участки с реликтовыми породами</t>
    </r>
  </si>
  <si>
    <r>
      <t xml:space="preserve">- </t>
    </r>
    <r>
      <rPr>
        <sz val="12"/>
        <color theme="1"/>
        <rFont val="Times New Roman"/>
        <family val="1"/>
        <charset val="204"/>
      </rPr>
      <t>постоянные лесосеменные участки (при наличии)</t>
    </r>
  </si>
  <si>
    <r>
      <t xml:space="preserve">- </t>
    </r>
    <r>
      <rPr>
        <sz val="12"/>
        <color theme="1"/>
        <rFont val="Times New Roman"/>
        <family val="1"/>
        <charset val="204"/>
      </rPr>
      <t>участки, имеющие особое значение для осуществления жизненных циклов позвоночных животных (размножения, выращивания молодняка, нагула, отдыха, миграции и др.)</t>
    </r>
  </si>
  <si>
    <r>
      <t>·</t>
    </r>
    <r>
      <rPr>
        <sz val="7"/>
        <color theme="1"/>
        <rFont val="Times New Roman"/>
        <family val="1"/>
        <charset val="204"/>
      </rPr>
      <t xml:space="preserve">         </t>
    </r>
    <r>
      <rPr>
        <b/>
        <sz val="12"/>
        <color theme="1"/>
        <rFont val="Times New Roman"/>
        <family val="1"/>
        <charset val="204"/>
      </rPr>
      <t xml:space="preserve">ЛВПЦ 5 </t>
    </r>
    <r>
      <rPr>
        <sz val="12"/>
        <color theme="1"/>
        <rFont val="Times New Roman"/>
        <family val="1"/>
        <charset val="204"/>
      </rPr>
      <t>(социальные) Лесные территории, необходимые для обеспечения существования местного населения</t>
    </r>
  </si>
  <si>
    <r>
      <t>·</t>
    </r>
    <r>
      <rPr>
        <sz val="7"/>
        <color theme="1"/>
        <rFont val="Times New Roman"/>
        <family val="1"/>
        <charset val="204"/>
      </rPr>
      <t xml:space="preserve">         </t>
    </r>
    <r>
      <rPr>
        <b/>
        <sz val="12"/>
        <color theme="1"/>
        <rFont val="Times New Roman"/>
        <family val="1"/>
        <charset val="204"/>
      </rPr>
      <t xml:space="preserve">ЛВПЦ 6 </t>
    </r>
    <r>
      <rPr>
        <sz val="12"/>
        <color theme="1"/>
        <rFont val="Times New Roman"/>
        <family val="1"/>
        <charset val="204"/>
      </rPr>
      <t>Лесные территории, необходимые для сохранения самобытных культурных традиций местного населения</t>
    </r>
  </si>
  <si>
    <t>Вывод: Площадь ЛВПЦ за отчетный период не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</si>
  <si>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 xml:space="preserve"> - защитные полосы лесов, расположенные вдоль автомобильных дорог</t>
  </si>
  <si>
    <t>на 01.01.18 г. - 933 чел./89%     на 01.01.19 г. - 1813 чел./91%</t>
  </si>
  <si>
    <t>Вывод: Число работников предприятия возросло в 2018 году на 51,46% - 880 человек за счет привлечения, преимущественно, местных жителей.</t>
  </si>
  <si>
    <t>150,7/466249,1723</t>
  </si>
  <si>
    <t>1,4/4331,446</t>
  </si>
  <si>
    <t>8/24751,1173</t>
  </si>
  <si>
    <t>Вывод: Планы по строительству и содержанию лесохозяйственных дорог, устройству минерализованных полос и уходу за минерализованными полосами выполнены в полном объеме.</t>
  </si>
  <si>
    <t>14,1 / 14,197 / 46,59325</t>
  </si>
  <si>
    <t>28,2 / 29,062 / 54,44362</t>
  </si>
  <si>
    <t>Вывод: Вспышки размножения насекомых-вредителей, пожары в арендной базе в 2018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t>
  </si>
  <si>
    <t>56,6 / 58,111 / 190,715</t>
  </si>
  <si>
    <t>113,2 / 114,034 / 213,627</t>
  </si>
  <si>
    <t>5,4 / 5,4 / 17,72230</t>
  </si>
  <si>
    <t>5,4 / 5,429 / 10,17048</t>
  </si>
  <si>
    <t>1,3 / 2,5 / 8,20477</t>
  </si>
  <si>
    <t>1,3 / 1,7 / 3,184714</t>
  </si>
  <si>
    <t>13,27% / 15%</t>
  </si>
  <si>
    <t>638801,54991 / 1882102,52888</t>
  </si>
  <si>
    <t>54806,74 / 62475,81</t>
  </si>
  <si>
    <t xml:space="preserve">Вывод: В основном штрафы за лесонарушения были получены из-за невывезенных вовремя круглых лесоматериалов, которые находились на зимниках в труднодоступных местах. </t>
  </si>
  <si>
    <t>Вывод: Повышение квалификации работников в 2018 году не проводилось.</t>
  </si>
  <si>
    <t>Вывод: Средний размер оплаты труда за год вырос на 14%, что благоприятно сказывается на кадровой политике предприятия.</t>
  </si>
  <si>
    <t>Вывод: Выпуск товарной продукции увеличился на 194,63 % за счет увеличения объемов по заготовке и реализации продукции.</t>
  </si>
  <si>
    <t xml:space="preserve">Вывод: Рентабельность предприятия увеличилась на 13,03 % за счет наращения объемов выпуска и продаж продукции. </t>
  </si>
  <si>
    <t>Вывод: За отчетный период план по лесовосстановлению выполнен на 86,5% в связи с нехваткой площадей под естественное лесовосстановление.</t>
  </si>
  <si>
    <t>Вывод:Площадь ЛВПЦ за отчетный период не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</si>
  <si>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0/0</t>
  </si>
  <si>
    <t>Вывод: Объем лесозаготовок не превысил разрешенный объем лесопользования, так заготовка по декларациям 2018 года составила 330509,10 м3, 2017 года составила 254830,00м3, 2016 года составила 80809,54м3. Заготовка за 2018 год по сплошному хвойному хозяйству составила 273647,30 м3, по сплошному мягколиственному 17005,00 м3, что не превышает допустимый объем по неистощительному лесопользованию.</t>
  </si>
  <si>
    <t>Вывод: Объем лесозаготовок не превысил разрешенный объем лесопользования, так заготовка по декларациям 2018 года составила 22847 м3, 2017 года составила 22454 м3. Заготовка за 2018 год по сплошному хвойному хозяйству составила 17432,00 м3, по сплошному мягколиственному 5081,00 м3, что не превышает допустимый объем по неистощительному лесопользованию.</t>
  </si>
  <si>
    <t>Вывод: Объем лесозаготовок не превысил разрешенный объем лесопользования, так заготовка по декларациям 2018 года составила 30770,00 м3, 2017 года составила 35586,00 м3. Заготовка за 2018 год по сплошному хвойному хозяйству составила 11900,00 м3, по сплошному мягколиственному 22000,00 м3, что не превышает допустимый объем по неистощительному лесопользованию.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</si>
</sst>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quot;р.&quot;"/>
    <numFmt numFmtId="167" formatCode="0.0000"/>
  </numFmts>
  <fonts count="11" x14ac:knownFonts="1">
    <font>
      <sz val="11"/>
      <color theme="1"/>
      <name val="Calibri"/>
      <family val="2"/>
      <scheme val="minor"/>
    </font>
    <font>
      <sz val="12"/>
      <color theme="1"/>
      <name val="Times New Roman"/>
      <family val="1"/>
      <charset val="204"/>
    </font>
    <font>
      <b/>
      <sz val="12"/>
      <color theme="1"/>
      <name val="Times New Roman"/>
      <family val="1"/>
      <charset val="204"/>
    </font>
    <font>
      <sz val="7"/>
      <color theme="1"/>
      <name val="Times New Roman"/>
      <family val="1"/>
      <charset val="204"/>
    </font>
    <font>
      <b/>
      <vertAlign val="superscript"/>
      <sz val="12"/>
      <color theme="1"/>
      <name val="Times New Roman"/>
      <family val="1"/>
      <charset val="204"/>
    </font>
    <font>
      <i/>
      <sz val="12"/>
      <color theme="1"/>
      <name val="Times New Roman"/>
      <family val="1"/>
      <charset val="204"/>
    </font>
    <font>
      <sz val="14"/>
      <color theme="1"/>
      <name val="Times New Roman"/>
      <family val="1"/>
      <charset val="204"/>
    </font>
    <font>
      <sz val="11"/>
      <color theme="1"/>
      <name val="Times New Roman"/>
      <family val="1"/>
      <charset val="204"/>
    </font>
    <font>
      <sz val="11.5"/>
      <name val="Times New Roman"/>
      <family val="1"/>
      <charset val="204"/>
    </font>
    <font>
      <sz val="12"/>
      <color rgb="FF000000"/>
      <name val="Times New Roman"/>
      <family val="1"/>
      <charset val="204"/>
    </font>
    <font>
      <b/>
      <sz val="12"/>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05">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5" fillId="0" borderId="0" xfId="0" applyFont="1" applyAlignment="1">
      <alignment horizontal="right" vertical="center" indent="5"/>
    </xf>
    <xf numFmtId="0" fontId="7" fillId="0" borderId="0" xfId="0" applyFont="1"/>
    <xf numFmtId="0" fontId="7" fillId="0" borderId="0" xfId="0" applyFont="1" applyAlignment="1">
      <alignment horizontal="center" vertical="center" wrapText="1"/>
    </xf>
    <xf numFmtId="0" fontId="1" fillId="0" borderId="1" xfId="0" applyFont="1" applyBorder="1" applyAlignment="1">
      <alignment horizontal="left" vertical="center" wrapText="1" indent="2"/>
    </xf>
    <xf numFmtId="166" fontId="1" fillId="0" borderId="1" xfId="0" applyNumberFormat="1" applyFont="1" applyBorder="1" applyAlignment="1">
      <alignment horizontal="center" vertical="center" wrapText="1"/>
    </xf>
    <xf numFmtId="10" fontId="0" fillId="0" borderId="0" xfId="0" applyNumberFormat="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1" fillId="0" borderId="3" xfId="0" applyFont="1" applyBorder="1" applyAlignment="1">
      <alignment horizontal="left" vertical="center" wrapText="1" indent="2"/>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8" xfId="0" applyFont="1" applyBorder="1" applyAlignment="1">
      <alignment vertical="center" wrapText="1"/>
    </xf>
    <xf numFmtId="0" fontId="7" fillId="0" borderId="1" xfId="0" applyFont="1" applyBorder="1" applyAlignment="1"/>
    <xf numFmtId="0" fontId="7" fillId="0" borderId="3" xfId="0" applyFont="1" applyBorder="1" applyAlignment="1"/>
    <xf numFmtId="164" fontId="1" fillId="0" borderId="1" xfId="0" applyNumberFormat="1" applyFont="1" applyBorder="1" applyAlignment="1">
      <alignment horizontal="center" vertical="center" wrapText="1"/>
    </xf>
    <xf numFmtId="164" fontId="0" fillId="0" borderId="0" xfId="0" applyNumberFormat="1"/>
    <xf numFmtId="0" fontId="1" fillId="0" borderId="1" xfId="0" applyFont="1" applyBorder="1" applyAlignment="1">
      <alignment horizontal="justify" vertical="center" wrapText="1"/>
    </xf>
    <xf numFmtId="49" fontId="1" fillId="0" borderId="1" xfId="0" applyNumberFormat="1" applyFont="1" applyBorder="1" applyAlignment="1">
      <alignment vertical="center" wrapText="1"/>
    </xf>
    <xf numFmtId="164" fontId="7"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1" fontId="0" fillId="0" borderId="0" xfId="0" applyNumberFormat="1"/>
    <xf numFmtId="167" fontId="0" fillId="0" borderId="0" xfId="0" applyNumberForma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7" fillId="0" borderId="1" xfId="0" applyFont="1" applyFill="1" applyBorder="1" applyAlignment="1"/>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7" fillId="0" borderId="0" xfId="0" applyFont="1" applyAlignment="1">
      <alignment horizontal="center"/>
    </xf>
    <xf numFmtId="0" fontId="0" fillId="0" borderId="0" xfId="0" applyBorder="1"/>
    <xf numFmtId="4" fontId="1" fillId="0" borderId="0" xfId="0" applyNumberFormat="1" applyFont="1" applyFill="1" applyBorder="1" applyAlignment="1">
      <alignment horizontal="center" vertical="center" wrapText="1"/>
    </xf>
    <xf numFmtId="4" fontId="0" fillId="0" borderId="0" xfId="0" applyNumberFormat="1" applyBorder="1"/>
    <xf numFmtId="10" fontId="7"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5" fillId="0" borderId="9" xfId="0" applyFont="1" applyBorder="1" applyAlignment="1">
      <alignment horizontal="center" vertical="center"/>
    </xf>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 fillId="0" borderId="1" xfId="0" applyFont="1" applyFill="1" applyBorder="1" applyAlignment="1">
      <alignment horizontal="center" vertical="center" wrapText="1"/>
    </xf>
    <xf numFmtId="49" fontId="2" fillId="2" borderId="5"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tabSelected="1" zoomScaleNormal="100" workbookViewId="0">
      <pane ySplit="5" topLeftCell="A30" activePane="bottomLeft" state="frozen"/>
      <selection pane="bottomLeft" activeCell="B38" sqref="B38"/>
    </sheetView>
  </sheetViews>
  <sheetFormatPr defaultRowHeight="15" x14ac:dyDescent="0.25"/>
  <cols>
    <col min="1" max="1" width="9.140625" style="53"/>
    <col min="2" max="2" width="37.140625" style="8" customWidth="1"/>
    <col min="3" max="3" width="30.140625" style="9" customWidth="1"/>
    <col min="4" max="4" width="25.85546875" style="8" customWidth="1"/>
    <col min="6" max="6" width="9.140625" customWidth="1"/>
    <col min="7" max="7" width="15.42578125" customWidth="1"/>
    <col min="8" max="8" width="19.42578125" customWidth="1"/>
    <col min="10" max="10" width="11.42578125" bestFit="1" customWidth="1"/>
  </cols>
  <sheetData>
    <row r="1" spans="1:4" ht="18.75" x14ac:dyDescent="0.25">
      <c r="A1" s="83" t="s">
        <v>63</v>
      </c>
      <c r="B1" s="83"/>
      <c r="C1" s="83"/>
      <c r="D1" s="83"/>
    </row>
    <row r="2" spans="1:4" ht="18.75" x14ac:dyDescent="0.25">
      <c r="A2" s="83" t="s">
        <v>98</v>
      </c>
      <c r="B2" s="83"/>
      <c r="C2" s="83"/>
      <c r="D2" s="83"/>
    </row>
    <row r="3" spans="1:4" ht="15.75" x14ac:dyDescent="0.25">
      <c r="A3" s="82" t="s">
        <v>62</v>
      </c>
      <c r="B3" s="82"/>
      <c r="C3" s="82"/>
      <c r="D3" s="82"/>
    </row>
    <row r="4" spans="1:4" ht="15.75" x14ac:dyDescent="0.25">
      <c r="A4" s="84"/>
      <c r="B4" s="84"/>
      <c r="C4" s="84"/>
      <c r="D4" s="84"/>
    </row>
    <row r="5" spans="1:4" ht="32.25" customHeight="1" x14ac:dyDescent="0.25">
      <c r="A5" s="35" t="s">
        <v>61</v>
      </c>
      <c r="B5" s="4" t="s">
        <v>60</v>
      </c>
      <c r="C5" s="4" t="s">
        <v>59</v>
      </c>
      <c r="D5" s="25" t="s">
        <v>58</v>
      </c>
    </row>
    <row r="6" spans="1:4" ht="15.75" x14ac:dyDescent="0.25">
      <c r="A6" s="35">
        <v>1</v>
      </c>
      <c r="B6" s="4" t="s">
        <v>57</v>
      </c>
      <c r="C6" s="1"/>
      <c r="D6" s="3" t="s">
        <v>56</v>
      </c>
    </row>
    <row r="7" spans="1:4" ht="30" x14ac:dyDescent="0.25">
      <c r="A7" s="34" t="s">
        <v>55</v>
      </c>
      <c r="B7" s="4" t="s">
        <v>54</v>
      </c>
      <c r="C7" s="46" t="s">
        <v>111</v>
      </c>
      <c r="D7" s="3"/>
    </row>
    <row r="8" spans="1:4" ht="15.75" x14ac:dyDescent="0.25">
      <c r="A8" s="34" t="s">
        <v>53</v>
      </c>
      <c r="B8" s="4" t="s">
        <v>52</v>
      </c>
      <c r="C8" s="46">
        <v>99</v>
      </c>
      <c r="D8" s="3"/>
    </row>
    <row r="9" spans="1:4" ht="15.75" x14ac:dyDescent="0.25">
      <c r="A9" s="34" t="s">
        <v>51</v>
      </c>
      <c r="B9" s="4" t="s">
        <v>50</v>
      </c>
      <c r="C9" s="46" t="s">
        <v>101</v>
      </c>
      <c r="D9" s="3"/>
    </row>
    <row r="10" spans="1:4" ht="31.5" customHeight="1" x14ac:dyDescent="0.25">
      <c r="A10" s="34" t="s">
        <v>49</v>
      </c>
      <c r="B10" s="4" t="s">
        <v>85</v>
      </c>
      <c r="C10" s="46" t="s">
        <v>112</v>
      </c>
      <c r="D10" s="3"/>
    </row>
    <row r="11" spans="1:4" ht="15.75" x14ac:dyDescent="0.25">
      <c r="A11" s="85"/>
      <c r="B11" s="10" t="s">
        <v>64</v>
      </c>
      <c r="C11" s="46" t="s">
        <v>113</v>
      </c>
      <c r="D11" s="3"/>
    </row>
    <row r="12" spans="1:4" ht="15.75" x14ac:dyDescent="0.25">
      <c r="A12" s="85"/>
      <c r="B12" s="10" t="s">
        <v>65</v>
      </c>
      <c r="C12" s="46" t="s">
        <v>114</v>
      </c>
      <c r="D12" s="3"/>
    </row>
    <row r="13" spans="1:4" ht="15.75" x14ac:dyDescent="0.25">
      <c r="A13" s="85"/>
      <c r="B13" s="10" t="s">
        <v>66</v>
      </c>
      <c r="C13" s="46" t="s">
        <v>115</v>
      </c>
      <c r="D13" s="3"/>
    </row>
    <row r="14" spans="1:4" ht="15.75" x14ac:dyDescent="0.25">
      <c r="A14" s="85"/>
      <c r="B14" s="10" t="s">
        <v>67</v>
      </c>
      <c r="C14" s="46" t="s">
        <v>116</v>
      </c>
      <c r="D14" s="3"/>
    </row>
    <row r="15" spans="1:4" ht="33" customHeight="1" x14ac:dyDescent="0.25">
      <c r="A15" s="34" t="s">
        <v>48</v>
      </c>
      <c r="B15" s="4" t="s">
        <v>47</v>
      </c>
      <c r="C15" s="46" t="s">
        <v>117</v>
      </c>
      <c r="D15" s="3"/>
    </row>
    <row r="16" spans="1:4" ht="15.75" x14ac:dyDescent="0.25">
      <c r="A16" s="85"/>
      <c r="B16" s="10" t="s">
        <v>64</v>
      </c>
      <c r="C16" s="46" t="s">
        <v>118</v>
      </c>
      <c r="D16" s="3"/>
    </row>
    <row r="17" spans="1:4" ht="15.75" x14ac:dyDescent="0.25">
      <c r="A17" s="85"/>
      <c r="B17" s="10" t="s">
        <v>65</v>
      </c>
      <c r="C17" s="46" t="s">
        <v>119</v>
      </c>
      <c r="D17" s="3"/>
    </row>
    <row r="18" spans="1:4" ht="15.75" x14ac:dyDescent="0.25">
      <c r="A18" s="85"/>
      <c r="B18" s="10" t="s">
        <v>66</v>
      </c>
      <c r="C18" s="46" t="s">
        <v>120</v>
      </c>
      <c r="D18" s="3"/>
    </row>
    <row r="19" spans="1:4" ht="15.75" x14ac:dyDescent="0.25">
      <c r="A19" s="85"/>
      <c r="B19" s="10" t="s">
        <v>67</v>
      </c>
      <c r="C19" s="46" t="s">
        <v>121</v>
      </c>
      <c r="D19" s="3"/>
    </row>
    <row r="20" spans="1:4" ht="30.75" customHeight="1" x14ac:dyDescent="0.25">
      <c r="A20" s="69" t="s">
        <v>87</v>
      </c>
      <c r="B20" s="70"/>
      <c r="C20" s="70"/>
      <c r="D20" s="71"/>
    </row>
    <row r="21" spans="1:4" ht="21" customHeight="1" x14ac:dyDescent="0.25">
      <c r="A21" s="35">
        <v>2</v>
      </c>
      <c r="B21" s="4" t="s">
        <v>46</v>
      </c>
      <c r="C21" s="41"/>
      <c r="D21" s="3" t="s">
        <v>4</v>
      </c>
    </row>
    <row r="22" spans="1:4" ht="15.75" customHeight="1" x14ac:dyDescent="0.25">
      <c r="A22" s="81"/>
      <c r="B22" s="10" t="s">
        <v>68</v>
      </c>
      <c r="C22" s="46">
        <f>298.2+126+70.9</f>
        <v>495.1</v>
      </c>
      <c r="D22" s="3"/>
    </row>
    <row r="23" spans="1:4" ht="15.75" customHeight="1" x14ac:dyDescent="0.25">
      <c r="A23" s="81"/>
      <c r="B23" s="10" t="s">
        <v>150</v>
      </c>
      <c r="C23" s="46">
        <v>666.14864</v>
      </c>
      <c r="D23" s="3"/>
    </row>
    <row r="24" spans="1:4" ht="15.75" customHeight="1" x14ac:dyDescent="0.25">
      <c r="A24" s="81"/>
      <c r="B24" s="10" t="s">
        <v>69</v>
      </c>
      <c r="C24" s="57">
        <f>C23/C22</f>
        <v>1.3454830135326197</v>
      </c>
      <c r="D24" s="3"/>
    </row>
    <row r="25" spans="1:4" ht="34.5" x14ac:dyDescent="0.25">
      <c r="A25" s="34" t="s">
        <v>45</v>
      </c>
      <c r="B25" s="2" t="s">
        <v>86</v>
      </c>
      <c r="C25" s="46">
        <f>C26+C27+C28+C29+C30</f>
        <v>666.14864</v>
      </c>
      <c r="D25" s="3"/>
    </row>
    <row r="26" spans="1:4" ht="15.75" customHeight="1" x14ac:dyDescent="0.25">
      <c r="A26" s="81"/>
      <c r="B26" s="10" t="s">
        <v>70</v>
      </c>
      <c r="C26" s="46">
        <v>140.8176</v>
      </c>
      <c r="D26" s="3"/>
    </row>
    <row r="27" spans="1:4" ht="15.75" customHeight="1" x14ac:dyDescent="0.25">
      <c r="A27" s="81"/>
      <c r="B27" s="10" t="s">
        <v>71</v>
      </c>
      <c r="C27" s="46">
        <v>385.76654000000002</v>
      </c>
      <c r="D27" s="3"/>
    </row>
    <row r="28" spans="1:4" ht="15.75" customHeight="1" x14ac:dyDescent="0.25">
      <c r="A28" s="81"/>
      <c r="B28" s="10" t="s">
        <v>72</v>
      </c>
      <c r="C28" s="46">
        <v>108.7645</v>
      </c>
      <c r="D28" s="3"/>
    </row>
    <row r="29" spans="1:4" ht="15.75" customHeight="1" x14ac:dyDescent="0.25">
      <c r="A29" s="81"/>
      <c r="B29" s="10" t="s">
        <v>73</v>
      </c>
      <c r="C29" s="46">
        <v>30.265000000000001</v>
      </c>
      <c r="D29" s="3"/>
    </row>
    <row r="30" spans="1:4" ht="15.75" customHeight="1" x14ac:dyDescent="0.25">
      <c r="A30" s="81"/>
      <c r="B30" s="10" t="s">
        <v>74</v>
      </c>
      <c r="C30" s="46">
        <v>0.53500000000000003</v>
      </c>
      <c r="D30" s="3"/>
    </row>
    <row r="31" spans="1:4" ht="34.5" customHeight="1" x14ac:dyDescent="0.25">
      <c r="A31" s="34" t="s">
        <v>44</v>
      </c>
      <c r="B31" s="2" t="s">
        <v>43</v>
      </c>
      <c r="C31" s="46"/>
      <c r="D31" s="3"/>
    </row>
    <row r="32" spans="1:4" ht="15.75" x14ac:dyDescent="0.25">
      <c r="A32" s="81"/>
      <c r="B32" s="10" t="s">
        <v>68</v>
      </c>
      <c r="C32" s="46">
        <f>C22</f>
        <v>495.1</v>
      </c>
      <c r="D32" s="3"/>
    </row>
    <row r="33" spans="1:5" ht="15.75" x14ac:dyDescent="0.25">
      <c r="A33" s="81"/>
      <c r="B33" s="10" t="s">
        <v>151</v>
      </c>
      <c r="C33" s="46" t="s">
        <v>179</v>
      </c>
      <c r="D33" s="3"/>
    </row>
    <row r="34" spans="1:5" ht="31.5" x14ac:dyDescent="0.25">
      <c r="A34" s="34" t="s">
        <v>42</v>
      </c>
      <c r="B34" s="5" t="s">
        <v>178</v>
      </c>
      <c r="C34" s="46"/>
      <c r="D34" s="3"/>
    </row>
    <row r="35" spans="1:5" ht="15.75" x14ac:dyDescent="0.25">
      <c r="A35" s="81"/>
      <c r="B35" s="10" t="s">
        <v>68</v>
      </c>
      <c r="C35" s="46">
        <v>100</v>
      </c>
      <c r="D35" s="3"/>
    </row>
    <row r="36" spans="1:5" ht="15.75" x14ac:dyDescent="0.25">
      <c r="A36" s="81"/>
      <c r="B36" s="10" t="s">
        <v>75</v>
      </c>
      <c r="C36" s="46">
        <v>95.1</v>
      </c>
      <c r="D36" s="3"/>
    </row>
    <row r="37" spans="1:5" ht="83.25" customHeight="1" x14ac:dyDescent="0.25">
      <c r="A37" s="66" t="s">
        <v>244</v>
      </c>
      <c r="B37" s="67"/>
      <c r="C37" s="67"/>
      <c r="D37" s="68"/>
    </row>
    <row r="38" spans="1:5" ht="31.5" x14ac:dyDescent="0.25">
      <c r="A38" s="35">
        <v>3</v>
      </c>
      <c r="B38" s="2" t="s">
        <v>40</v>
      </c>
      <c r="C38" s="41" t="s">
        <v>147</v>
      </c>
      <c r="D38" s="3" t="s">
        <v>4</v>
      </c>
    </row>
    <row r="39" spans="1:5" ht="15.75" x14ac:dyDescent="0.25">
      <c r="A39" s="81"/>
      <c r="B39" s="10" t="s">
        <v>76</v>
      </c>
      <c r="C39" s="41" t="s">
        <v>137</v>
      </c>
      <c r="D39" s="3"/>
    </row>
    <row r="40" spans="1:5" ht="15.75" x14ac:dyDescent="0.25">
      <c r="A40" s="81"/>
      <c r="B40" s="10" t="s">
        <v>77</v>
      </c>
      <c r="C40" s="41" t="s">
        <v>138</v>
      </c>
      <c r="D40" s="3"/>
    </row>
    <row r="41" spans="1:5" ht="31.5" x14ac:dyDescent="0.25">
      <c r="A41" s="81"/>
      <c r="B41" s="10" t="s">
        <v>78</v>
      </c>
      <c r="C41" s="41" t="s">
        <v>139</v>
      </c>
      <c r="D41" s="3"/>
      <c r="E41" s="12"/>
    </row>
    <row r="42" spans="1:5" ht="15.75" x14ac:dyDescent="0.25">
      <c r="A42" s="81"/>
      <c r="B42" s="10" t="s">
        <v>79</v>
      </c>
      <c r="C42" s="58" t="s">
        <v>140</v>
      </c>
      <c r="D42" s="3"/>
    </row>
    <row r="43" spans="1:5" ht="15.75" x14ac:dyDescent="0.25">
      <c r="A43" s="81"/>
      <c r="B43" s="10" t="s">
        <v>80</v>
      </c>
      <c r="C43" s="58" t="s">
        <v>141</v>
      </c>
      <c r="D43" s="3"/>
    </row>
    <row r="44" spans="1:5" ht="104.25" customHeight="1" x14ac:dyDescent="0.25">
      <c r="A44" s="66" t="s">
        <v>152</v>
      </c>
      <c r="B44" s="67"/>
      <c r="C44" s="67"/>
      <c r="D44" s="68"/>
    </row>
    <row r="45" spans="1:5" ht="31.5" x14ac:dyDescent="0.25">
      <c r="A45" s="35">
        <v>4</v>
      </c>
      <c r="B45" s="5" t="s">
        <v>39</v>
      </c>
      <c r="C45" s="41"/>
      <c r="D45" s="3" t="s">
        <v>4</v>
      </c>
    </row>
    <row r="46" spans="1:5" ht="15.75" customHeight="1" x14ac:dyDescent="0.25">
      <c r="A46" s="81"/>
      <c r="B46" s="10" t="s">
        <v>81</v>
      </c>
      <c r="C46" s="41" t="s">
        <v>145</v>
      </c>
      <c r="D46" s="3"/>
    </row>
    <row r="47" spans="1:5" ht="15.75" customHeight="1" x14ac:dyDescent="0.25">
      <c r="A47" s="81"/>
      <c r="B47" s="10" t="s">
        <v>82</v>
      </c>
      <c r="C47" s="41" t="s">
        <v>144</v>
      </c>
      <c r="D47" s="3"/>
    </row>
    <row r="48" spans="1:5" ht="15.75" customHeight="1" x14ac:dyDescent="0.25">
      <c r="A48" s="81"/>
      <c r="B48" s="10" t="s">
        <v>83</v>
      </c>
      <c r="C48" s="41" t="s">
        <v>143</v>
      </c>
      <c r="D48" s="3"/>
    </row>
    <row r="49" spans="1:6" ht="31.5" x14ac:dyDescent="0.25">
      <c r="A49" s="81"/>
      <c r="B49" s="10" t="s">
        <v>84</v>
      </c>
      <c r="C49" s="41" t="s">
        <v>142</v>
      </c>
      <c r="D49" s="3"/>
    </row>
    <row r="50" spans="1:6" ht="31.5" customHeight="1" x14ac:dyDescent="0.25">
      <c r="A50" s="72" t="s">
        <v>241</v>
      </c>
      <c r="B50" s="73"/>
      <c r="C50" s="73"/>
      <c r="D50" s="74"/>
    </row>
    <row r="51" spans="1:6" ht="30" customHeight="1" x14ac:dyDescent="0.25">
      <c r="A51" s="35">
        <v>5</v>
      </c>
      <c r="B51" s="25" t="s">
        <v>37</v>
      </c>
      <c r="C51" s="44" t="s">
        <v>38</v>
      </c>
      <c r="D51" s="3" t="s">
        <v>36</v>
      </c>
    </row>
    <row r="52" spans="1:6" ht="15" customHeight="1" x14ac:dyDescent="0.25">
      <c r="A52" s="35"/>
      <c r="B52" s="25"/>
      <c r="C52" s="40"/>
      <c r="D52" s="3"/>
    </row>
    <row r="53" spans="1:6" ht="32.25" customHeight="1" x14ac:dyDescent="0.25">
      <c r="A53" s="72" t="s">
        <v>153</v>
      </c>
      <c r="B53" s="73"/>
      <c r="C53" s="73"/>
      <c r="D53" s="74"/>
    </row>
    <row r="54" spans="1:6" ht="31.5" x14ac:dyDescent="0.25">
      <c r="A54" s="35">
        <v>6</v>
      </c>
      <c r="B54" s="2" t="s">
        <v>35</v>
      </c>
      <c r="C54" s="24"/>
      <c r="D54" s="24" t="s">
        <v>4</v>
      </c>
    </row>
    <row r="55" spans="1:6" ht="15.75" x14ac:dyDescent="0.25">
      <c r="A55" s="75"/>
      <c r="B55" s="3" t="s">
        <v>190</v>
      </c>
      <c r="C55" s="29">
        <f>C56+C64+C69+C81+C82+C66</f>
        <v>252309.5</v>
      </c>
      <c r="D55" s="23"/>
      <c r="E55" s="30"/>
      <c r="F55" s="30"/>
    </row>
    <row r="56" spans="1:6" ht="83.25" customHeight="1" x14ac:dyDescent="0.25">
      <c r="A56" s="76"/>
      <c r="B56" s="31" t="s">
        <v>191</v>
      </c>
      <c r="C56" s="60">
        <f>SUM(C57:C63)</f>
        <v>49132.399999999994</v>
      </c>
      <c r="D56" s="23"/>
    </row>
    <row r="57" spans="1:6" ht="15.75" customHeight="1" x14ac:dyDescent="0.25">
      <c r="A57" s="76"/>
      <c r="B57" s="31" t="s">
        <v>192</v>
      </c>
      <c r="C57" s="29">
        <v>0</v>
      </c>
      <c r="D57" s="24"/>
    </row>
    <row r="58" spans="1:6" ht="15.75" customHeight="1" x14ac:dyDescent="0.25">
      <c r="A58" s="76"/>
      <c r="B58" s="3" t="s">
        <v>193</v>
      </c>
      <c r="C58" s="29">
        <f>3714.8+2223.2</f>
        <v>5938</v>
      </c>
      <c r="D58" s="23"/>
      <c r="E58" s="30"/>
    </row>
    <row r="59" spans="1:6" ht="15.75" customHeight="1" x14ac:dyDescent="0.25">
      <c r="A59" s="76"/>
      <c r="B59" s="3" t="s">
        <v>194</v>
      </c>
      <c r="C59" s="29">
        <f>13194+29712.7</f>
        <v>42906.7</v>
      </c>
      <c r="D59" s="23"/>
    </row>
    <row r="60" spans="1:6" ht="15.75" customHeight="1" x14ac:dyDescent="0.25">
      <c r="A60" s="76"/>
      <c r="B60" s="3" t="s">
        <v>195</v>
      </c>
      <c r="C60" s="29">
        <v>0</v>
      </c>
      <c r="D60" s="23"/>
    </row>
    <row r="61" spans="1:6" ht="47.25" customHeight="1" x14ac:dyDescent="0.25">
      <c r="A61" s="76"/>
      <c r="B61" s="3" t="s">
        <v>196</v>
      </c>
      <c r="C61" s="29">
        <v>0</v>
      </c>
      <c r="D61" s="23"/>
      <c r="E61" s="30"/>
    </row>
    <row r="62" spans="1:6" ht="47.25" customHeight="1" x14ac:dyDescent="0.25">
      <c r="A62" s="76"/>
      <c r="B62" s="3" t="s">
        <v>146</v>
      </c>
      <c r="C62" s="29">
        <f>167.6+14.1+106</f>
        <v>287.7</v>
      </c>
      <c r="D62" s="23"/>
      <c r="E62" s="30"/>
    </row>
    <row r="63" spans="1:6" ht="32.25" customHeight="1" x14ac:dyDescent="0.25">
      <c r="A63" s="76"/>
      <c r="B63" s="3" t="s">
        <v>197</v>
      </c>
      <c r="C63" s="29">
        <v>0</v>
      </c>
      <c r="D63" s="23"/>
      <c r="E63" s="30"/>
    </row>
    <row r="64" spans="1:6" ht="60.75" customHeight="1" x14ac:dyDescent="0.25">
      <c r="A64" s="76"/>
      <c r="B64" s="31" t="s">
        <v>198</v>
      </c>
      <c r="C64" s="60">
        <f>C65</f>
        <v>127352</v>
      </c>
      <c r="D64" s="23"/>
      <c r="E64" s="30"/>
    </row>
    <row r="65" spans="1:6" ht="31.5" x14ac:dyDescent="0.25">
      <c r="A65" s="76"/>
      <c r="B65" s="2" t="s">
        <v>199</v>
      </c>
      <c r="C65" s="60">
        <f>100458+26894</f>
        <v>127352</v>
      </c>
      <c r="D65" s="23"/>
    </row>
    <row r="66" spans="1:6" ht="67.5" customHeight="1" x14ac:dyDescent="0.25">
      <c r="A66" s="76"/>
      <c r="B66" s="3" t="s">
        <v>200</v>
      </c>
      <c r="C66" s="60">
        <f>SUM(C67:C68)</f>
        <v>3086</v>
      </c>
      <c r="D66" s="3"/>
      <c r="E66" s="30"/>
    </row>
    <row r="67" spans="1:6" ht="15.75" x14ac:dyDescent="0.25">
      <c r="A67" s="76"/>
      <c r="B67" s="32" t="s">
        <v>201</v>
      </c>
      <c r="C67" s="60">
        <v>0</v>
      </c>
      <c r="D67" s="3"/>
    </row>
    <row r="68" spans="1:6" ht="66.75" customHeight="1" x14ac:dyDescent="0.25">
      <c r="A68" s="76"/>
      <c r="B68" s="3" t="s">
        <v>202</v>
      </c>
      <c r="C68" s="59">
        <f>1487+1599</f>
        <v>3086</v>
      </c>
      <c r="D68" s="3"/>
    </row>
    <row r="69" spans="1:6" ht="48.75" customHeight="1" x14ac:dyDescent="0.25">
      <c r="A69" s="76"/>
      <c r="B69" s="3" t="s">
        <v>203</v>
      </c>
      <c r="C69" s="59">
        <f>C70+C76</f>
        <v>70454.8</v>
      </c>
      <c r="D69" s="3"/>
      <c r="E69" s="30"/>
    </row>
    <row r="70" spans="1:6" ht="15.75" x14ac:dyDescent="0.25">
      <c r="A70" s="76"/>
      <c r="B70" s="25" t="s">
        <v>204</v>
      </c>
      <c r="C70" s="33">
        <f>C71+C72+C73+C75+C74</f>
        <v>70454.8</v>
      </c>
      <c r="D70" s="25"/>
    </row>
    <row r="71" spans="1:6" ht="18" customHeight="1" x14ac:dyDescent="0.25">
      <c r="A71" s="76"/>
      <c r="B71" s="3" t="s">
        <v>205</v>
      </c>
      <c r="C71" s="33">
        <f>70419.8</f>
        <v>70419.8</v>
      </c>
      <c r="D71" s="3"/>
      <c r="E71" s="30"/>
      <c r="F71" s="30"/>
    </row>
    <row r="72" spans="1:6" ht="18" customHeight="1" x14ac:dyDescent="0.25">
      <c r="A72" s="76"/>
      <c r="B72" s="3" t="s">
        <v>206</v>
      </c>
      <c r="C72" s="33">
        <v>0</v>
      </c>
      <c r="D72" s="3"/>
      <c r="E72" s="30"/>
    </row>
    <row r="73" spans="1:6" ht="61.5" customHeight="1" x14ac:dyDescent="0.25">
      <c r="A73" s="76"/>
      <c r="B73" s="3" t="s">
        <v>207</v>
      </c>
      <c r="C73" s="33">
        <v>0</v>
      </c>
      <c r="D73" s="3"/>
      <c r="E73" s="30"/>
    </row>
    <row r="74" spans="1:6" ht="61.5" customHeight="1" x14ac:dyDescent="0.25">
      <c r="A74" s="76"/>
      <c r="B74" s="3" t="s">
        <v>217</v>
      </c>
      <c r="C74" s="33">
        <v>35</v>
      </c>
      <c r="D74" s="3"/>
      <c r="E74" s="30"/>
    </row>
    <row r="75" spans="1:6" ht="45.75" customHeight="1" x14ac:dyDescent="0.25">
      <c r="A75" s="76"/>
      <c r="B75" s="3" t="s">
        <v>208</v>
      </c>
      <c r="C75" s="33">
        <v>0</v>
      </c>
      <c r="D75" s="3"/>
      <c r="E75" s="30"/>
    </row>
    <row r="76" spans="1:6" ht="15.75" x14ac:dyDescent="0.25">
      <c r="A76" s="76"/>
      <c r="B76" s="25" t="s">
        <v>209</v>
      </c>
      <c r="C76" s="33">
        <v>0</v>
      </c>
      <c r="D76" s="25"/>
    </row>
    <row r="77" spans="1:6" ht="27" customHeight="1" x14ac:dyDescent="0.25">
      <c r="A77" s="76"/>
      <c r="B77" s="25" t="s">
        <v>210</v>
      </c>
      <c r="C77" s="33">
        <v>0</v>
      </c>
      <c r="D77" s="25"/>
    </row>
    <row r="78" spans="1:6" ht="19.5" customHeight="1" x14ac:dyDescent="0.25">
      <c r="A78" s="76"/>
      <c r="B78" s="25" t="s">
        <v>211</v>
      </c>
      <c r="C78" s="33">
        <v>0</v>
      </c>
      <c r="D78" s="25"/>
    </row>
    <row r="79" spans="1:6" ht="28.5" customHeight="1" x14ac:dyDescent="0.25">
      <c r="A79" s="76"/>
      <c r="B79" s="25" t="s">
        <v>212</v>
      </c>
      <c r="C79" s="33">
        <v>0</v>
      </c>
      <c r="D79" s="25"/>
    </row>
    <row r="80" spans="1:6" ht="93" customHeight="1" x14ac:dyDescent="0.25">
      <c r="A80" s="76"/>
      <c r="B80" s="25" t="s">
        <v>213</v>
      </c>
      <c r="C80" s="33">
        <v>0</v>
      </c>
      <c r="D80" s="25"/>
    </row>
    <row r="81" spans="1:5" ht="63.75" customHeight="1" x14ac:dyDescent="0.25">
      <c r="A81" s="76"/>
      <c r="B81" s="3" t="s">
        <v>214</v>
      </c>
      <c r="C81" s="59">
        <v>2284.3000000000002</v>
      </c>
      <c r="D81" s="3"/>
      <c r="E81" s="30"/>
    </row>
    <row r="82" spans="1:5" ht="67.5" customHeight="1" x14ac:dyDescent="0.25">
      <c r="A82" s="77"/>
      <c r="B82" s="3" t="s">
        <v>215</v>
      </c>
      <c r="C82" s="59">
        <v>0</v>
      </c>
      <c r="D82" s="3"/>
      <c r="E82" s="30"/>
    </row>
    <row r="83" spans="1:5" ht="92.25" customHeight="1" x14ac:dyDescent="0.25">
      <c r="A83" s="78" t="s">
        <v>216</v>
      </c>
      <c r="B83" s="79"/>
      <c r="C83" s="79"/>
      <c r="D83" s="80"/>
      <c r="E83" s="30"/>
    </row>
    <row r="84" spans="1:5" ht="34.5" customHeight="1" x14ac:dyDescent="0.25">
      <c r="A84" s="35">
        <v>7</v>
      </c>
      <c r="B84" s="5" t="s">
        <v>34</v>
      </c>
      <c r="C84" s="1"/>
      <c r="D84" s="3" t="s">
        <v>4</v>
      </c>
    </row>
    <row r="85" spans="1:5" ht="45.75" customHeight="1" x14ac:dyDescent="0.25">
      <c r="A85" s="81"/>
      <c r="B85" s="3" t="s">
        <v>33</v>
      </c>
      <c r="C85" s="46" t="s">
        <v>220</v>
      </c>
      <c r="D85" s="3"/>
    </row>
    <row r="86" spans="1:5" ht="33.75" customHeight="1" x14ac:dyDescent="0.25">
      <c r="A86" s="81"/>
      <c r="B86" s="3" t="s">
        <v>32</v>
      </c>
      <c r="C86" s="47" t="s">
        <v>243</v>
      </c>
      <c r="D86" s="3"/>
    </row>
    <row r="87" spans="1:5" ht="33.75" customHeight="1" x14ac:dyDescent="0.25">
      <c r="A87" s="81"/>
      <c r="B87" s="3" t="s">
        <v>31</v>
      </c>
      <c r="C87" s="46" t="s">
        <v>227</v>
      </c>
      <c r="D87" s="3"/>
    </row>
    <row r="88" spans="1:5" ht="33.75" customHeight="1" x14ac:dyDescent="0.25">
      <c r="A88" s="81"/>
      <c r="B88" s="3" t="s">
        <v>30</v>
      </c>
      <c r="C88" s="46" t="s">
        <v>228</v>
      </c>
      <c r="D88" s="3"/>
    </row>
    <row r="89" spans="1:5" ht="48.75" customHeight="1" x14ac:dyDescent="0.25">
      <c r="A89" s="72" t="s">
        <v>223</v>
      </c>
      <c r="B89" s="73"/>
      <c r="C89" s="73"/>
      <c r="D89" s="74"/>
    </row>
    <row r="90" spans="1:5" ht="31.5" customHeight="1" x14ac:dyDescent="0.25">
      <c r="A90" s="35">
        <v>8</v>
      </c>
      <c r="B90" s="5" t="s">
        <v>96</v>
      </c>
      <c r="C90" s="43">
        <f>C91+C92+C93+C94+C95</f>
        <v>708597.00000000012</v>
      </c>
      <c r="D90" s="3" t="s">
        <v>4</v>
      </c>
    </row>
    <row r="91" spans="1:5" ht="15.75" customHeight="1" x14ac:dyDescent="0.25">
      <c r="A91" s="86"/>
      <c r="B91" s="3" t="s">
        <v>29</v>
      </c>
      <c r="C91" s="43">
        <v>3877</v>
      </c>
      <c r="D91" s="3"/>
    </row>
    <row r="92" spans="1:5" ht="15.75" customHeight="1" x14ac:dyDescent="0.25">
      <c r="A92" s="86"/>
      <c r="B92" s="3" t="s">
        <v>28</v>
      </c>
      <c r="C92" s="43">
        <v>64640.9</v>
      </c>
      <c r="D92" s="3"/>
    </row>
    <row r="93" spans="1:5" ht="15.75" customHeight="1" x14ac:dyDescent="0.25">
      <c r="A93" s="86"/>
      <c r="B93" s="3" t="s">
        <v>27</v>
      </c>
      <c r="C93" s="43">
        <v>600037.18000000005</v>
      </c>
      <c r="D93" s="3"/>
    </row>
    <row r="94" spans="1:5" ht="15.75" customHeight="1" x14ac:dyDescent="0.25">
      <c r="A94" s="86"/>
      <c r="B94" s="3" t="s">
        <v>26</v>
      </c>
      <c r="C94" s="43">
        <v>40041.919999999998</v>
      </c>
      <c r="D94" s="3"/>
    </row>
    <row r="95" spans="1:5" ht="36" customHeight="1" x14ac:dyDescent="0.25">
      <c r="A95" s="86"/>
      <c r="B95" s="3" t="s">
        <v>25</v>
      </c>
      <c r="C95" s="41"/>
      <c r="D95" s="3"/>
    </row>
    <row r="96" spans="1:5" ht="39.75" customHeight="1" x14ac:dyDescent="0.25">
      <c r="A96" s="72" t="s">
        <v>236</v>
      </c>
      <c r="B96" s="73"/>
      <c r="C96" s="73"/>
      <c r="D96" s="74"/>
    </row>
    <row r="97" spans="1:4" ht="43.5" customHeight="1" x14ac:dyDescent="0.25">
      <c r="A97" s="35">
        <v>9</v>
      </c>
      <c r="B97" s="5" t="s">
        <v>24</v>
      </c>
      <c r="C97" s="41" t="s">
        <v>38</v>
      </c>
      <c r="D97" s="3" t="s">
        <v>4</v>
      </c>
    </row>
    <row r="98" spans="1:4" ht="48" customHeight="1" x14ac:dyDescent="0.25">
      <c r="A98" s="72" t="s">
        <v>90</v>
      </c>
      <c r="B98" s="73"/>
      <c r="C98" s="73"/>
      <c r="D98" s="74"/>
    </row>
    <row r="99" spans="1:4" ht="21.75" customHeight="1" x14ac:dyDescent="0.25">
      <c r="A99" s="35">
        <v>10</v>
      </c>
      <c r="B99" s="5" t="s">
        <v>23</v>
      </c>
      <c r="C99" s="4"/>
      <c r="D99" s="3" t="s">
        <v>4</v>
      </c>
    </row>
    <row r="100" spans="1:4" ht="31.5" customHeight="1" x14ac:dyDescent="0.25">
      <c r="A100" s="86"/>
      <c r="B100" s="3" t="s">
        <v>22</v>
      </c>
      <c r="C100" s="41">
        <v>0</v>
      </c>
      <c r="D100" s="27"/>
    </row>
    <row r="101" spans="1:4" ht="31.5" customHeight="1" x14ac:dyDescent="0.25">
      <c r="A101" s="86"/>
      <c r="B101" s="3" t="s">
        <v>21</v>
      </c>
      <c r="C101" s="41">
        <v>0</v>
      </c>
      <c r="D101" s="3" t="s">
        <v>4</v>
      </c>
    </row>
    <row r="102" spans="1:4" ht="31.5" customHeight="1" x14ac:dyDescent="0.25">
      <c r="A102" s="86"/>
      <c r="B102" s="3" t="s">
        <v>20</v>
      </c>
      <c r="C102" s="41">
        <v>0</v>
      </c>
      <c r="D102" s="3" t="s">
        <v>4</v>
      </c>
    </row>
    <row r="103" spans="1:4" ht="47.25" customHeight="1" x14ac:dyDescent="0.25">
      <c r="A103" s="86"/>
      <c r="B103" s="3" t="s">
        <v>19</v>
      </c>
      <c r="C103" s="41">
        <v>0</v>
      </c>
      <c r="D103" s="3" t="s">
        <v>17</v>
      </c>
    </row>
    <row r="104" spans="1:4" ht="60.75" customHeight="1" x14ac:dyDescent="0.25">
      <c r="A104" s="86"/>
      <c r="B104" s="3" t="s">
        <v>18</v>
      </c>
      <c r="C104" s="41">
        <v>0</v>
      </c>
      <c r="D104" s="3" t="s">
        <v>17</v>
      </c>
    </row>
    <row r="105" spans="1:4" ht="48.75" customHeight="1" x14ac:dyDescent="0.25">
      <c r="A105" s="86"/>
      <c r="B105" s="3" t="s">
        <v>16</v>
      </c>
      <c r="C105" s="41">
        <v>0</v>
      </c>
      <c r="D105" s="3" t="s">
        <v>14</v>
      </c>
    </row>
    <row r="106" spans="1:4" ht="84" customHeight="1" x14ac:dyDescent="0.25">
      <c r="A106" s="72" t="s">
        <v>226</v>
      </c>
      <c r="B106" s="73"/>
      <c r="C106" s="73"/>
      <c r="D106" s="74"/>
    </row>
    <row r="107" spans="1:4" ht="34.5" customHeight="1" x14ac:dyDescent="0.25">
      <c r="A107" s="35">
        <v>11</v>
      </c>
      <c r="B107" s="5" t="s">
        <v>97</v>
      </c>
      <c r="C107" s="1"/>
      <c r="D107" s="3" t="s">
        <v>14</v>
      </c>
    </row>
    <row r="108" spans="1:4" ht="18" customHeight="1" x14ac:dyDescent="0.25">
      <c r="A108" s="86"/>
      <c r="B108" s="3" t="s">
        <v>13</v>
      </c>
      <c r="C108" s="1">
        <v>0</v>
      </c>
      <c r="D108" s="3"/>
    </row>
    <row r="109" spans="1:4" ht="31.5" customHeight="1" x14ac:dyDescent="0.25">
      <c r="A109" s="86"/>
      <c r="B109" s="3" t="s">
        <v>12</v>
      </c>
      <c r="C109" s="1">
        <v>0</v>
      </c>
      <c r="D109" s="3"/>
    </row>
    <row r="110" spans="1:4" ht="30" customHeight="1" x14ac:dyDescent="0.25">
      <c r="A110" s="86"/>
      <c r="B110" s="3" t="s">
        <v>11</v>
      </c>
      <c r="C110" s="1">
        <v>0</v>
      </c>
      <c r="D110" s="3"/>
    </row>
    <row r="111" spans="1:4" ht="30" customHeight="1" x14ac:dyDescent="0.25">
      <c r="A111" s="86"/>
      <c r="B111" s="3" t="s">
        <v>92</v>
      </c>
      <c r="C111" s="49">
        <v>10931084</v>
      </c>
      <c r="D111" s="3"/>
    </row>
    <row r="112" spans="1:4" ht="18" customHeight="1" x14ac:dyDescent="0.25">
      <c r="A112" s="86"/>
      <c r="B112" s="3" t="s">
        <v>10</v>
      </c>
      <c r="C112" s="1">
        <v>0</v>
      </c>
      <c r="D112" s="3"/>
    </row>
    <row r="113" spans="1:13" ht="30" customHeight="1" x14ac:dyDescent="0.25">
      <c r="A113" s="72" t="s">
        <v>91</v>
      </c>
      <c r="B113" s="73"/>
      <c r="C113" s="73"/>
      <c r="D113" s="74"/>
    </row>
    <row r="114" spans="1:13" ht="63" customHeight="1" x14ac:dyDescent="0.25">
      <c r="A114" s="35">
        <v>12</v>
      </c>
      <c r="B114" s="22" t="s">
        <v>9</v>
      </c>
      <c r="C114" s="50" t="s">
        <v>218</v>
      </c>
      <c r="D114" s="27"/>
    </row>
    <row r="115" spans="1:13" ht="32.25" customHeight="1" x14ac:dyDescent="0.25">
      <c r="A115" s="72" t="s">
        <v>219</v>
      </c>
      <c r="B115" s="73"/>
      <c r="C115" s="73"/>
      <c r="D115" s="73"/>
    </row>
    <row r="116" spans="1:13" ht="31.5" x14ac:dyDescent="0.25">
      <c r="A116" s="35">
        <v>13</v>
      </c>
      <c r="B116" s="2" t="s">
        <v>8</v>
      </c>
      <c r="C116" s="1">
        <v>0</v>
      </c>
      <c r="D116" s="3" t="s">
        <v>4</v>
      </c>
    </row>
    <row r="117" spans="1:13" ht="30" customHeight="1" x14ac:dyDescent="0.25">
      <c r="A117" s="72" t="s">
        <v>237</v>
      </c>
      <c r="B117" s="73"/>
      <c r="C117" s="73"/>
      <c r="D117" s="74"/>
    </row>
    <row r="118" spans="1:13" ht="78.75" x14ac:dyDescent="0.25">
      <c r="A118" s="35">
        <v>14</v>
      </c>
      <c r="B118" s="2" t="s">
        <v>7</v>
      </c>
      <c r="C118" s="41" t="s">
        <v>235</v>
      </c>
      <c r="D118" s="3" t="s">
        <v>4</v>
      </c>
      <c r="G118" s="54"/>
      <c r="H118" s="54"/>
      <c r="I118" s="54"/>
      <c r="J118" s="54"/>
      <c r="K118" s="54"/>
      <c r="L118" s="54"/>
      <c r="M118" s="54"/>
    </row>
    <row r="119" spans="1:13" ht="30" customHeight="1" x14ac:dyDescent="0.25">
      <c r="A119" s="72" t="s">
        <v>238</v>
      </c>
      <c r="B119" s="73"/>
      <c r="C119" s="73"/>
      <c r="D119" s="74"/>
      <c r="G119" s="54"/>
      <c r="H119" s="54"/>
      <c r="I119" s="54"/>
      <c r="J119" s="54"/>
      <c r="K119" s="54"/>
      <c r="L119" s="54"/>
      <c r="M119" s="54"/>
    </row>
    <row r="120" spans="1:13" ht="31.5" x14ac:dyDescent="0.25">
      <c r="A120" s="35">
        <v>15</v>
      </c>
      <c r="B120" s="2" t="s">
        <v>6</v>
      </c>
      <c r="C120" s="51" t="s">
        <v>234</v>
      </c>
      <c r="D120" s="3" t="s">
        <v>4</v>
      </c>
      <c r="G120" s="55"/>
      <c r="H120" s="55"/>
      <c r="I120" s="54"/>
      <c r="J120" s="56"/>
      <c r="K120" s="54"/>
      <c r="L120" s="54"/>
      <c r="M120" s="54"/>
    </row>
    <row r="121" spans="1:13" ht="30" customHeight="1" x14ac:dyDescent="0.25">
      <c r="A121" s="72" t="s">
        <v>239</v>
      </c>
      <c r="B121" s="73"/>
      <c r="C121" s="73"/>
      <c r="D121" s="74"/>
      <c r="G121" s="54"/>
      <c r="H121" s="54"/>
      <c r="I121" s="54"/>
      <c r="J121" s="54"/>
      <c r="K121" s="54"/>
      <c r="L121" s="54"/>
      <c r="M121" s="54"/>
    </row>
    <row r="122" spans="1:13" ht="15.75" x14ac:dyDescent="0.25">
      <c r="A122" s="35">
        <v>16</v>
      </c>
      <c r="B122" s="2" t="s">
        <v>5</v>
      </c>
      <c r="C122" s="52" t="s">
        <v>233</v>
      </c>
      <c r="D122" s="3" t="s">
        <v>4</v>
      </c>
      <c r="G122" s="54"/>
      <c r="H122" s="54"/>
      <c r="I122" s="54"/>
      <c r="J122" s="54"/>
      <c r="K122" s="54"/>
      <c r="L122" s="54"/>
      <c r="M122" s="54"/>
    </row>
    <row r="123" spans="1:13" ht="30" customHeight="1" x14ac:dyDescent="0.25">
      <c r="A123" s="72" t="s">
        <v>240</v>
      </c>
      <c r="B123" s="73"/>
      <c r="C123" s="73"/>
      <c r="D123" s="74"/>
      <c r="G123" s="54"/>
      <c r="H123" s="54"/>
      <c r="I123" s="54"/>
      <c r="J123" s="54"/>
      <c r="K123" s="54"/>
      <c r="L123" s="54"/>
      <c r="M123" s="54"/>
    </row>
    <row r="124" spans="1:13" ht="181.5" customHeight="1" x14ac:dyDescent="0.25">
      <c r="A124" s="35">
        <v>17</v>
      </c>
      <c r="B124" s="2" t="s">
        <v>3</v>
      </c>
      <c r="C124" s="1">
        <v>0</v>
      </c>
      <c r="D124" s="3" t="s">
        <v>2</v>
      </c>
      <c r="G124" s="54"/>
      <c r="H124" s="54"/>
      <c r="I124" s="54"/>
      <c r="J124" s="54"/>
      <c r="K124" s="54"/>
    </row>
    <row r="125" spans="1:13" ht="30" customHeight="1" x14ac:dyDescent="0.25">
      <c r="A125" s="72" t="s">
        <v>93</v>
      </c>
      <c r="B125" s="73"/>
      <c r="C125" s="73"/>
      <c r="D125" s="74"/>
    </row>
    <row r="126" spans="1:13" ht="118.5" customHeight="1" x14ac:dyDescent="0.25">
      <c r="A126" s="35">
        <v>18</v>
      </c>
      <c r="B126" s="2" t="s">
        <v>1</v>
      </c>
      <c r="C126" s="1" t="s">
        <v>38</v>
      </c>
      <c r="D126" s="3" t="s">
        <v>0</v>
      </c>
    </row>
  </sheetData>
  <mergeCells count="34">
    <mergeCell ref="A115:D115"/>
    <mergeCell ref="A125:D125"/>
    <mergeCell ref="A91:A95"/>
    <mergeCell ref="A100:A105"/>
    <mergeCell ref="A108:A112"/>
    <mergeCell ref="A106:D106"/>
    <mergeCell ref="A96:D96"/>
    <mergeCell ref="A117:D117"/>
    <mergeCell ref="A119:D119"/>
    <mergeCell ref="A121:D121"/>
    <mergeCell ref="A123:D123"/>
    <mergeCell ref="A16:A19"/>
    <mergeCell ref="A22:A24"/>
    <mergeCell ref="A26:A30"/>
    <mergeCell ref="A32:A33"/>
    <mergeCell ref="A35:A36"/>
    <mergeCell ref="A3:D3"/>
    <mergeCell ref="A2:D2"/>
    <mergeCell ref="A1:D1"/>
    <mergeCell ref="A4:D4"/>
    <mergeCell ref="A11:A14"/>
    <mergeCell ref="A37:D37"/>
    <mergeCell ref="A20:D20"/>
    <mergeCell ref="A98:D98"/>
    <mergeCell ref="A89:D89"/>
    <mergeCell ref="A113:D113"/>
    <mergeCell ref="A55:A82"/>
    <mergeCell ref="A83:D83"/>
    <mergeCell ref="A53:D53"/>
    <mergeCell ref="A50:D50"/>
    <mergeCell ref="A39:A43"/>
    <mergeCell ref="A46:A49"/>
    <mergeCell ref="A44:D44"/>
    <mergeCell ref="A85:A88"/>
  </mergeCells>
  <pageMargins left="0.70866141732283472" right="0.31496062992125984" top="0.35433070866141736"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6"/>
  <sheetViews>
    <sheetView topLeftCell="A27" zoomScaleNormal="100" workbookViewId="0">
      <selection activeCell="A37" sqref="A37:D37"/>
    </sheetView>
  </sheetViews>
  <sheetFormatPr defaultRowHeight="15" x14ac:dyDescent="0.25"/>
  <cols>
    <col min="1" max="1" width="9.140625" style="8"/>
    <col min="2" max="2" width="37.140625" style="8" customWidth="1"/>
    <col min="3" max="3" width="28.140625" style="9" customWidth="1"/>
    <col min="4" max="4" width="26" style="8" customWidth="1"/>
  </cols>
  <sheetData>
    <row r="1" spans="1:4" ht="18.75" x14ac:dyDescent="0.25">
      <c r="A1" s="83" t="s">
        <v>63</v>
      </c>
      <c r="B1" s="83"/>
      <c r="C1" s="83"/>
      <c r="D1" s="83"/>
    </row>
    <row r="2" spans="1:4" ht="18.75" x14ac:dyDescent="0.25">
      <c r="A2" s="83" t="s">
        <v>108</v>
      </c>
      <c r="B2" s="83"/>
      <c r="C2" s="83"/>
      <c r="D2" s="83"/>
    </row>
    <row r="3" spans="1:4" ht="15.75" x14ac:dyDescent="0.25">
      <c r="A3" s="82" t="s">
        <v>62</v>
      </c>
      <c r="B3" s="82"/>
      <c r="C3" s="82"/>
      <c r="D3" s="82"/>
    </row>
    <row r="4" spans="1:4" ht="15.75" x14ac:dyDescent="0.25">
      <c r="A4" s="84"/>
      <c r="B4" s="84"/>
      <c r="C4" s="84"/>
      <c r="D4" s="84"/>
    </row>
    <row r="5" spans="1:4" ht="32.25" customHeight="1" x14ac:dyDescent="0.25">
      <c r="A5" s="1" t="s">
        <v>61</v>
      </c>
      <c r="B5" s="4" t="s">
        <v>60</v>
      </c>
      <c r="C5" s="4" t="s">
        <v>59</v>
      </c>
      <c r="D5" s="25" t="s">
        <v>58</v>
      </c>
    </row>
    <row r="6" spans="1:4" ht="15.75" x14ac:dyDescent="0.25">
      <c r="A6" s="1">
        <v>1</v>
      </c>
      <c r="B6" s="4" t="s">
        <v>57</v>
      </c>
      <c r="C6" s="1"/>
      <c r="D6" s="3" t="s">
        <v>56</v>
      </c>
    </row>
    <row r="7" spans="1:4" ht="30" x14ac:dyDescent="0.25">
      <c r="A7" s="6" t="s">
        <v>55</v>
      </c>
      <c r="B7" s="4" t="s">
        <v>54</v>
      </c>
      <c r="C7" s="46" t="s">
        <v>100</v>
      </c>
      <c r="D7" s="3"/>
    </row>
    <row r="8" spans="1:4" ht="15.75" x14ac:dyDescent="0.25">
      <c r="A8" s="6" t="s">
        <v>53</v>
      </c>
      <c r="B8" s="4" t="s">
        <v>52</v>
      </c>
      <c r="C8" s="46">
        <v>77</v>
      </c>
      <c r="D8" s="3"/>
    </row>
    <row r="9" spans="1:4" ht="15.75" x14ac:dyDescent="0.25">
      <c r="A9" s="6" t="s">
        <v>51</v>
      </c>
      <c r="B9" s="4" t="s">
        <v>50</v>
      </c>
      <c r="C9" s="46" t="s">
        <v>101</v>
      </c>
      <c r="D9" s="3"/>
    </row>
    <row r="10" spans="1:4" ht="31.5" customHeight="1" x14ac:dyDescent="0.25">
      <c r="A10" s="6" t="s">
        <v>49</v>
      </c>
      <c r="B10" s="4" t="s">
        <v>85</v>
      </c>
      <c r="C10" s="46" t="s">
        <v>102</v>
      </c>
      <c r="D10" s="3"/>
    </row>
    <row r="11" spans="1:4" ht="15.75" x14ac:dyDescent="0.25">
      <c r="A11" s="85"/>
      <c r="B11" s="10" t="s">
        <v>64</v>
      </c>
      <c r="C11" s="46">
        <v>41333</v>
      </c>
      <c r="D11" s="3"/>
    </row>
    <row r="12" spans="1:4" ht="15.75" x14ac:dyDescent="0.25">
      <c r="A12" s="85"/>
      <c r="B12" s="10" t="s">
        <v>65</v>
      </c>
      <c r="C12" s="46">
        <v>22966</v>
      </c>
      <c r="D12" s="3"/>
    </row>
    <row r="13" spans="1:4" ht="15.75" x14ac:dyDescent="0.25">
      <c r="A13" s="85"/>
      <c r="B13" s="10" t="s">
        <v>66</v>
      </c>
      <c r="C13" s="46">
        <v>4138</v>
      </c>
      <c r="D13" s="3"/>
    </row>
    <row r="14" spans="1:4" ht="15.75" x14ac:dyDescent="0.25">
      <c r="A14" s="85"/>
      <c r="B14" s="10" t="s">
        <v>67</v>
      </c>
      <c r="C14" s="46">
        <v>31216</v>
      </c>
      <c r="D14" s="3"/>
    </row>
    <row r="15" spans="1:4" ht="34.5" x14ac:dyDescent="0.25">
      <c r="A15" s="6" t="s">
        <v>48</v>
      </c>
      <c r="B15" s="4" t="s">
        <v>47</v>
      </c>
      <c r="C15" s="46" t="s">
        <v>103</v>
      </c>
      <c r="D15" s="3"/>
    </row>
    <row r="16" spans="1:4" ht="15.75" x14ac:dyDescent="0.25">
      <c r="A16" s="85"/>
      <c r="B16" s="10" t="s">
        <v>64</v>
      </c>
      <c r="C16" s="46" t="s">
        <v>104</v>
      </c>
      <c r="D16" s="3"/>
    </row>
    <row r="17" spans="1:4" ht="15.75" x14ac:dyDescent="0.25">
      <c r="A17" s="85"/>
      <c r="B17" s="10" t="s">
        <v>65</v>
      </c>
      <c r="C17" s="46" t="s">
        <v>105</v>
      </c>
      <c r="D17" s="3"/>
    </row>
    <row r="18" spans="1:4" ht="15.75" x14ac:dyDescent="0.25">
      <c r="A18" s="85"/>
      <c r="B18" s="10" t="s">
        <v>66</v>
      </c>
      <c r="C18" s="46" t="s">
        <v>106</v>
      </c>
      <c r="D18" s="3"/>
    </row>
    <row r="19" spans="1:4" ht="15.75" x14ac:dyDescent="0.25">
      <c r="A19" s="85"/>
      <c r="B19" s="10" t="s">
        <v>67</v>
      </c>
      <c r="C19" s="46" t="s">
        <v>107</v>
      </c>
      <c r="D19" s="3"/>
    </row>
    <row r="20" spans="1:4" ht="26.25" customHeight="1" x14ac:dyDescent="0.25">
      <c r="A20" s="91" t="s">
        <v>87</v>
      </c>
      <c r="B20" s="92"/>
      <c r="C20" s="92"/>
      <c r="D20" s="93"/>
    </row>
    <row r="21" spans="1:4" ht="24" customHeight="1" x14ac:dyDescent="0.25">
      <c r="A21" s="1">
        <v>2</v>
      </c>
      <c r="B21" s="5" t="s">
        <v>46</v>
      </c>
      <c r="C21" s="41"/>
      <c r="D21" s="3" t="s">
        <v>4</v>
      </c>
    </row>
    <row r="22" spans="1:4" ht="15.75" customHeight="1" x14ac:dyDescent="0.25">
      <c r="A22" s="81"/>
      <c r="B22" s="10" t="s">
        <v>68</v>
      </c>
      <c r="C22" s="46">
        <f>45.1-3.8</f>
        <v>41.300000000000004</v>
      </c>
      <c r="D22" s="3"/>
    </row>
    <row r="23" spans="1:4" ht="15.75" customHeight="1" x14ac:dyDescent="0.25">
      <c r="A23" s="81"/>
      <c r="B23" s="10" t="s">
        <v>99</v>
      </c>
      <c r="C23" s="41">
        <v>13.949</v>
      </c>
      <c r="D23" s="3"/>
    </row>
    <row r="24" spans="1:4" ht="15.75" customHeight="1" x14ac:dyDescent="0.25">
      <c r="A24" s="81"/>
      <c r="B24" s="10" t="s">
        <v>69</v>
      </c>
      <c r="C24" s="61">
        <f>C23/C22</f>
        <v>0.3377481840193704</v>
      </c>
      <c r="D24" s="3"/>
    </row>
    <row r="25" spans="1:4" ht="34.5" x14ac:dyDescent="0.25">
      <c r="A25" s="6" t="s">
        <v>45</v>
      </c>
      <c r="B25" s="2" t="s">
        <v>86</v>
      </c>
      <c r="C25" s="45">
        <f>SUM(C26:C30)</f>
        <v>13.948999999999998</v>
      </c>
      <c r="D25" s="3"/>
    </row>
    <row r="26" spans="1:4" ht="15.75" customHeight="1" x14ac:dyDescent="0.25">
      <c r="A26" s="81"/>
      <c r="B26" s="10" t="s">
        <v>70</v>
      </c>
      <c r="C26" s="41">
        <v>0.875</v>
      </c>
      <c r="D26" s="3"/>
    </row>
    <row r="27" spans="1:4" ht="15.75" customHeight="1" x14ac:dyDescent="0.25">
      <c r="A27" s="81"/>
      <c r="B27" s="10" t="s">
        <v>71</v>
      </c>
      <c r="C27" s="41">
        <v>12.132999999999999</v>
      </c>
      <c r="D27" s="3"/>
    </row>
    <row r="28" spans="1:4" ht="15.75" customHeight="1" x14ac:dyDescent="0.25">
      <c r="A28" s="81"/>
      <c r="B28" s="10" t="s">
        <v>72</v>
      </c>
      <c r="C28" s="41">
        <v>0.92100000000000004</v>
      </c>
      <c r="D28" s="3"/>
    </row>
    <row r="29" spans="1:4" ht="15.75" customHeight="1" x14ac:dyDescent="0.25">
      <c r="A29" s="81"/>
      <c r="B29" s="10" t="s">
        <v>73</v>
      </c>
      <c r="C29" s="41">
        <v>0.02</v>
      </c>
      <c r="D29" s="3"/>
    </row>
    <row r="30" spans="1:4" ht="15.75" customHeight="1" x14ac:dyDescent="0.25">
      <c r="A30" s="81"/>
      <c r="B30" s="10" t="s">
        <v>74</v>
      </c>
      <c r="C30" s="41"/>
      <c r="D30" s="3"/>
    </row>
    <row r="31" spans="1:4" ht="35.25" customHeight="1" x14ac:dyDescent="0.25">
      <c r="A31" s="6" t="s">
        <v>44</v>
      </c>
      <c r="B31" s="2" t="s">
        <v>43</v>
      </c>
      <c r="C31" s="41"/>
      <c r="D31" s="3"/>
    </row>
    <row r="32" spans="1:4" ht="15.75" x14ac:dyDescent="0.25">
      <c r="A32" s="81"/>
      <c r="B32" s="10" t="s">
        <v>68</v>
      </c>
      <c r="C32" s="46" t="s">
        <v>134</v>
      </c>
      <c r="D32" s="3"/>
    </row>
    <row r="33" spans="1:4" ht="15.75" x14ac:dyDescent="0.25">
      <c r="A33" s="81"/>
      <c r="B33" s="10" t="s">
        <v>75</v>
      </c>
      <c r="C33" s="41">
        <f>C23</f>
        <v>13.949</v>
      </c>
      <c r="D33" s="3"/>
    </row>
    <row r="34" spans="1:4" ht="31.5" x14ac:dyDescent="0.25">
      <c r="A34" s="6" t="s">
        <v>42</v>
      </c>
      <c r="B34" s="5" t="s">
        <v>178</v>
      </c>
      <c r="C34" s="45"/>
      <c r="D34" s="3"/>
    </row>
    <row r="35" spans="1:4" ht="15.75" x14ac:dyDescent="0.25">
      <c r="A35" s="81"/>
      <c r="B35" s="10" t="s">
        <v>68</v>
      </c>
      <c r="C35" s="60">
        <v>162</v>
      </c>
      <c r="D35" s="3"/>
    </row>
    <row r="36" spans="1:4" ht="15.75" x14ac:dyDescent="0.25">
      <c r="A36" s="81"/>
      <c r="B36" s="10" t="s">
        <v>75</v>
      </c>
      <c r="C36" s="41">
        <v>162.30000000000001</v>
      </c>
      <c r="D36" s="3"/>
    </row>
    <row r="37" spans="1:4" ht="20.25" customHeight="1" x14ac:dyDescent="0.25">
      <c r="A37" s="87" t="s">
        <v>94</v>
      </c>
      <c r="B37" s="88"/>
      <c r="C37" s="88"/>
      <c r="D37" s="89"/>
    </row>
    <row r="38" spans="1:4" ht="31.5" x14ac:dyDescent="0.25">
      <c r="A38" s="1">
        <v>3</v>
      </c>
      <c r="B38" s="2" t="s">
        <v>40</v>
      </c>
      <c r="C38" s="41" t="s">
        <v>147</v>
      </c>
      <c r="D38" s="3" t="s">
        <v>4</v>
      </c>
    </row>
    <row r="39" spans="1:4" ht="15.75" x14ac:dyDescent="0.25">
      <c r="A39" s="81"/>
      <c r="B39" s="10" t="s">
        <v>76</v>
      </c>
      <c r="C39" s="41" t="s">
        <v>154</v>
      </c>
      <c r="D39" s="3"/>
    </row>
    <row r="40" spans="1:4" ht="15.75" x14ac:dyDescent="0.25">
      <c r="A40" s="81"/>
      <c r="B40" s="10" t="s">
        <v>77</v>
      </c>
      <c r="C40" s="41" t="s">
        <v>154</v>
      </c>
      <c r="D40" s="3"/>
    </row>
    <row r="41" spans="1:4" ht="31.5" x14ac:dyDescent="0.25">
      <c r="A41" s="81"/>
      <c r="B41" s="10" t="s">
        <v>78</v>
      </c>
      <c r="C41" s="41">
        <v>0</v>
      </c>
      <c r="D41" s="3"/>
    </row>
    <row r="42" spans="1:4" ht="15.75" x14ac:dyDescent="0.25">
      <c r="A42" s="81"/>
      <c r="B42" s="10" t="s">
        <v>79</v>
      </c>
      <c r="C42" s="58">
        <v>1</v>
      </c>
      <c r="D42" s="3"/>
    </row>
    <row r="43" spans="1:4" ht="15.75" x14ac:dyDescent="0.25">
      <c r="A43" s="81"/>
      <c r="B43" s="10" t="s">
        <v>80</v>
      </c>
      <c r="C43" s="58">
        <v>0</v>
      </c>
      <c r="D43" s="3"/>
    </row>
    <row r="44" spans="1:4" ht="33" customHeight="1" x14ac:dyDescent="0.25">
      <c r="A44" s="87" t="s">
        <v>149</v>
      </c>
      <c r="B44" s="88"/>
      <c r="C44" s="88"/>
      <c r="D44" s="89"/>
    </row>
    <row r="45" spans="1:4" ht="31.5" x14ac:dyDescent="0.25">
      <c r="A45" s="1">
        <v>4</v>
      </c>
      <c r="B45" s="5" t="s">
        <v>39</v>
      </c>
      <c r="C45" s="41"/>
      <c r="D45" s="3" t="s">
        <v>4</v>
      </c>
    </row>
    <row r="46" spans="1:4" ht="15.75" customHeight="1" x14ac:dyDescent="0.25">
      <c r="A46" s="81"/>
      <c r="B46" s="10" t="s">
        <v>81</v>
      </c>
      <c r="C46" s="45" t="s">
        <v>148</v>
      </c>
      <c r="D46" s="3"/>
    </row>
    <row r="47" spans="1:4" ht="15.75" customHeight="1" x14ac:dyDescent="0.25">
      <c r="A47" s="81"/>
      <c r="B47" s="10" t="s">
        <v>82</v>
      </c>
      <c r="C47" s="41" t="s">
        <v>243</v>
      </c>
      <c r="D47" s="3"/>
    </row>
    <row r="48" spans="1:4" ht="15.75" customHeight="1" x14ac:dyDescent="0.25">
      <c r="A48" s="81"/>
      <c r="B48" s="10" t="s">
        <v>83</v>
      </c>
      <c r="C48" s="41" t="s">
        <v>243</v>
      </c>
      <c r="D48" s="3"/>
    </row>
    <row r="49" spans="1:6" ht="31.5" x14ac:dyDescent="0.25">
      <c r="A49" s="81"/>
      <c r="B49" s="10" t="s">
        <v>84</v>
      </c>
      <c r="C49" s="41" t="s">
        <v>148</v>
      </c>
      <c r="D49" s="3"/>
    </row>
    <row r="50" spans="1:6" ht="19.5" customHeight="1" x14ac:dyDescent="0.25">
      <c r="A50" s="87" t="s">
        <v>155</v>
      </c>
      <c r="B50" s="88"/>
      <c r="C50" s="88"/>
      <c r="D50" s="89"/>
    </row>
    <row r="51" spans="1:6" ht="21.75" customHeight="1" x14ac:dyDescent="0.25">
      <c r="A51" s="81">
        <v>5</v>
      </c>
      <c r="B51" s="94" t="s">
        <v>37</v>
      </c>
      <c r="C51" s="90" t="s">
        <v>38</v>
      </c>
      <c r="D51" s="75" t="s">
        <v>36</v>
      </c>
    </row>
    <row r="52" spans="1:6" ht="21.75" customHeight="1" x14ac:dyDescent="0.25">
      <c r="A52" s="81"/>
      <c r="B52" s="94"/>
      <c r="C52" s="90"/>
      <c r="D52" s="77"/>
    </row>
    <row r="53" spans="1:6" ht="15.75" customHeight="1" x14ac:dyDescent="0.25">
      <c r="A53" s="87" t="s">
        <v>88</v>
      </c>
      <c r="B53" s="88"/>
      <c r="C53" s="88"/>
      <c r="D53" s="89"/>
    </row>
    <row r="54" spans="1:6" ht="31.5" x14ac:dyDescent="0.25">
      <c r="A54" s="24">
        <v>6</v>
      </c>
      <c r="B54" s="2" t="s">
        <v>35</v>
      </c>
      <c r="C54" s="41"/>
      <c r="D54" s="24" t="s">
        <v>4</v>
      </c>
    </row>
    <row r="55" spans="1:6" ht="15.75" x14ac:dyDescent="0.25">
      <c r="A55" s="75"/>
      <c r="B55" s="3" t="s">
        <v>190</v>
      </c>
      <c r="C55" s="60">
        <f>C56+C64+C69+C81+C82+C66</f>
        <v>62172</v>
      </c>
      <c r="D55" s="23"/>
      <c r="E55" s="30"/>
      <c r="F55" s="30"/>
    </row>
    <row r="56" spans="1:6" ht="83.25" customHeight="1" x14ac:dyDescent="0.25">
      <c r="A56" s="76"/>
      <c r="B56" s="31" t="s">
        <v>191</v>
      </c>
      <c r="C56" s="60">
        <f>SUM(C57:C63)</f>
        <v>5969</v>
      </c>
      <c r="D56" s="23"/>
    </row>
    <row r="57" spans="1:6" ht="15.75" customHeight="1" x14ac:dyDescent="0.25">
      <c r="A57" s="76"/>
      <c r="B57" s="31" t="s">
        <v>192</v>
      </c>
      <c r="C57" s="60">
        <v>0</v>
      </c>
      <c r="D57" s="24"/>
    </row>
    <row r="58" spans="1:6" ht="15.75" customHeight="1" x14ac:dyDescent="0.25">
      <c r="A58" s="76"/>
      <c r="B58" s="3" t="s">
        <v>193</v>
      </c>
      <c r="C58" s="60">
        <v>5482</v>
      </c>
      <c r="D58" s="23"/>
      <c r="E58" s="30"/>
    </row>
    <row r="59" spans="1:6" ht="15.75" customHeight="1" x14ac:dyDescent="0.25">
      <c r="A59" s="76"/>
      <c r="B59" s="3" t="s">
        <v>194</v>
      </c>
      <c r="C59" s="60">
        <v>0</v>
      </c>
      <c r="D59" s="23"/>
    </row>
    <row r="60" spans="1:6" ht="15.75" customHeight="1" x14ac:dyDescent="0.25">
      <c r="A60" s="76"/>
      <c r="B60" s="3" t="s">
        <v>195</v>
      </c>
      <c r="C60" s="60">
        <v>0</v>
      </c>
      <c r="D60" s="23"/>
    </row>
    <row r="61" spans="1:6" ht="47.25" customHeight="1" x14ac:dyDescent="0.25">
      <c r="A61" s="76"/>
      <c r="B61" s="3" t="s">
        <v>196</v>
      </c>
      <c r="C61" s="60">
        <v>0</v>
      </c>
      <c r="D61" s="23"/>
      <c r="E61" s="30"/>
    </row>
    <row r="62" spans="1:6" ht="47.25" customHeight="1" x14ac:dyDescent="0.25">
      <c r="A62" s="76"/>
      <c r="B62" s="3" t="s">
        <v>146</v>
      </c>
      <c r="C62" s="60">
        <v>487</v>
      </c>
      <c r="D62" s="23"/>
      <c r="E62" s="30"/>
    </row>
    <row r="63" spans="1:6" ht="32.25" customHeight="1" x14ac:dyDescent="0.25">
      <c r="A63" s="76"/>
      <c r="B63" s="3" t="s">
        <v>197</v>
      </c>
      <c r="C63" s="60">
        <v>0</v>
      </c>
      <c r="D63" s="23"/>
      <c r="E63" s="30"/>
    </row>
    <row r="64" spans="1:6" ht="60.75" customHeight="1" x14ac:dyDescent="0.25">
      <c r="A64" s="76"/>
      <c r="B64" s="31" t="s">
        <v>198</v>
      </c>
      <c r="C64" s="60">
        <f>C65</f>
        <v>8006</v>
      </c>
      <c r="D64" s="23"/>
      <c r="E64" s="30"/>
    </row>
    <row r="65" spans="1:6" ht="31.5" x14ac:dyDescent="0.25">
      <c r="A65" s="76"/>
      <c r="B65" s="2" t="s">
        <v>199</v>
      </c>
      <c r="C65" s="60">
        <v>8006</v>
      </c>
      <c r="D65" s="23"/>
    </row>
    <row r="66" spans="1:6" ht="67.5" customHeight="1" x14ac:dyDescent="0.25">
      <c r="A66" s="76"/>
      <c r="B66" s="3" t="s">
        <v>200</v>
      </c>
      <c r="C66" s="60">
        <f>SUM(C67:C68)</f>
        <v>225</v>
      </c>
      <c r="D66" s="3"/>
      <c r="E66" s="30"/>
    </row>
    <row r="67" spans="1:6" ht="15.75" x14ac:dyDescent="0.25">
      <c r="A67" s="76"/>
      <c r="B67" s="32" t="s">
        <v>201</v>
      </c>
      <c r="C67" s="60">
        <v>0</v>
      </c>
      <c r="D67" s="3"/>
    </row>
    <row r="68" spans="1:6" ht="66.75" customHeight="1" x14ac:dyDescent="0.25">
      <c r="A68" s="76"/>
      <c r="B68" s="3" t="s">
        <v>202</v>
      </c>
      <c r="C68" s="59">
        <v>225</v>
      </c>
      <c r="D68" s="3"/>
    </row>
    <row r="69" spans="1:6" ht="48.75" customHeight="1" x14ac:dyDescent="0.25">
      <c r="A69" s="76"/>
      <c r="B69" s="3" t="s">
        <v>203</v>
      </c>
      <c r="C69" s="59">
        <f>C70+C76</f>
        <v>47476</v>
      </c>
      <c r="D69" s="3"/>
      <c r="E69" s="30"/>
    </row>
    <row r="70" spans="1:6" ht="15.75" x14ac:dyDescent="0.25">
      <c r="A70" s="76"/>
      <c r="B70" s="25" t="s">
        <v>204</v>
      </c>
      <c r="C70" s="59">
        <f>C71+C72+C73+C75+C74</f>
        <v>47476</v>
      </c>
      <c r="D70" s="25"/>
    </row>
    <row r="71" spans="1:6" ht="18" customHeight="1" x14ac:dyDescent="0.25">
      <c r="A71" s="76"/>
      <c r="B71" s="3" t="s">
        <v>205</v>
      </c>
      <c r="C71" s="59">
        <v>47476</v>
      </c>
      <c r="D71" s="3"/>
      <c r="E71" s="30"/>
      <c r="F71" s="30"/>
    </row>
    <row r="72" spans="1:6" ht="18" customHeight="1" x14ac:dyDescent="0.25">
      <c r="A72" s="76"/>
      <c r="B72" s="3" t="s">
        <v>206</v>
      </c>
      <c r="C72" s="59">
        <v>0</v>
      </c>
      <c r="D72" s="3"/>
      <c r="E72" s="30"/>
    </row>
    <row r="73" spans="1:6" ht="61.5" customHeight="1" x14ac:dyDescent="0.25">
      <c r="A73" s="76"/>
      <c r="B73" s="3" t="s">
        <v>207</v>
      </c>
      <c r="C73" s="59">
        <v>0</v>
      </c>
      <c r="D73" s="3"/>
      <c r="E73" s="30"/>
    </row>
    <row r="74" spans="1:6" ht="61.5" customHeight="1" x14ac:dyDescent="0.25">
      <c r="A74" s="76"/>
      <c r="B74" s="3" t="s">
        <v>217</v>
      </c>
      <c r="C74" s="59">
        <v>0</v>
      </c>
      <c r="D74" s="3"/>
      <c r="E74" s="30"/>
    </row>
    <row r="75" spans="1:6" ht="45.75" customHeight="1" x14ac:dyDescent="0.25">
      <c r="A75" s="76"/>
      <c r="B75" s="3" t="s">
        <v>208</v>
      </c>
      <c r="C75" s="59">
        <v>0</v>
      </c>
      <c r="D75" s="3"/>
      <c r="E75" s="30"/>
    </row>
    <row r="76" spans="1:6" ht="15.75" x14ac:dyDescent="0.25">
      <c r="A76" s="76"/>
      <c r="B76" s="25" t="s">
        <v>209</v>
      </c>
      <c r="C76" s="59">
        <v>0</v>
      </c>
      <c r="D76" s="25"/>
    </row>
    <row r="77" spans="1:6" ht="27" customHeight="1" x14ac:dyDescent="0.25">
      <c r="A77" s="76"/>
      <c r="B77" s="25" t="s">
        <v>210</v>
      </c>
      <c r="C77" s="59">
        <v>0</v>
      </c>
      <c r="D77" s="25"/>
    </row>
    <row r="78" spans="1:6" ht="19.5" customHeight="1" x14ac:dyDescent="0.25">
      <c r="A78" s="76"/>
      <c r="B78" s="25" t="s">
        <v>211</v>
      </c>
      <c r="C78" s="59">
        <v>0</v>
      </c>
      <c r="D78" s="25"/>
    </row>
    <row r="79" spans="1:6" ht="28.5" customHeight="1" x14ac:dyDescent="0.25">
      <c r="A79" s="76"/>
      <c r="B79" s="25" t="s">
        <v>212</v>
      </c>
      <c r="C79" s="59">
        <v>0</v>
      </c>
      <c r="D79" s="25"/>
    </row>
    <row r="80" spans="1:6" ht="93" customHeight="1" x14ac:dyDescent="0.25">
      <c r="A80" s="76"/>
      <c r="B80" s="25" t="s">
        <v>213</v>
      </c>
      <c r="C80" s="59">
        <v>0</v>
      </c>
      <c r="D80" s="25"/>
    </row>
    <row r="81" spans="1:5" ht="63.75" customHeight="1" x14ac:dyDescent="0.25">
      <c r="A81" s="76"/>
      <c r="B81" s="3" t="s">
        <v>214</v>
      </c>
      <c r="C81" s="59">
        <v>496</v>
      </c>
      <c r="D81" s="3"/>
      <c r="E81" s="30"/>
    </row>
    <row r="82" spans="1:5" ht="67.5" customHeight="1" x14ac:dyDescent="0.25">
      <c r="A82" s="77"/>
      <c r="B82" s="3" t="s">
        <v>215</v>
      </c>
      <c r="C82" s="59">
        <v>0</v>
      </c>
      <c r="D82" s="3"/>
      <c r="E82" s="30"/>
    </row>
    <row r="83" spans="1:5" ht="92.25" customHeight="1" x14ac:dyDescent="0.25">
      <c r="A83" s="78" t="s">
        <v>216</v>
      </c>
      <c r="B83" s="79"/>
      <c r="C83" s="79"/>
      <c r="D83" s="80"/>
      <c r="E83" s="30"/>
    </row>
    <row r="84" spans="1:5" ht="31.5" customHeight="1" x14ac:dyDescent="0.25">
      <c r="A84" s="1">
        <v>7</v>
      </c>
      <c r="B84" s="5" t="s">
        <v>34</v>
      </c>
      <c r="C84" s="1"/>
      <c r="D84" s="3" t="s">
        <v>4</v>
      </c>
    </row>
    <row r="85" spans="1:5" ht="45.75" customHeight="1" x14ac:dyDescent="0.25">
      <c r="A85" s="81"/>
      <c r="B85" s="3" t="s">
        <v>33</v>
      </c>
      <c r="C85" s="46" t="s">
        <v>243</v>
      </c>
      <c r="D85" s="3"/>
    </row>
    <row r="86" spans="1:5" ht="33.75" customHeight="1" x14ac:dyDescent="0.25">
      <c r="A86" s="81"/>
      <c r="B86" s="3" t="s">
        <v>32</v>
      </c>
      <c r="C86" s="47" t="s">
        <v>243</v>
      </c>
      <c r="D86" s="3"/>
    </row>
    <row r="87" spans="1:5" ht="33.75" customHeight="1" x14ac:dyDescent="0.25">
      <c r="A87" s="81"/>
      <c r="B87" s="3" t="s">
        <v>31</v>
      </c>
      <c r="C87" s="46" t="s">
        <v>224</v>
      </c>
      <c r="D87" s="3"/>
    </row>
    <row r="88" spans="1:5" ht="33.75" customHeight="1" x14ac:dyDescent="0.25">
      <c r="A88" s="81"/>
      <c r="B88" s="3" t="s">
        <v>30</v>
      </c>
      <c r="C88" s="46" t="s">
        <v>225</v>
      </c>
      <c r="D88" s="3"/>
    </row>
    <row r="89" spans="1:5" ht="46.5" customHeight="1" x14ac:dyDescent="0.25">
      <c r="A89" s="87" t="s">
        <v>95</v>
      </c>
      <c r="B89" s="88"/>
      <c r="C89" s="88"/>
      <c r="D89" s="89"/>
    </row>
    <row r="90" spans="1:5" ht="31.5" customHeight="1" x14ac:dyDescent="0.25">
      <c r="A90" s="1">
        <v>8</v>
      </c>
      <c r="B90" s="5" t="s">
        <v>96</v>
      </c>
      <c r="C90" s="41">
        <f>C91+C92+C93+C94+C95</f>
        <v>20928.05</v>
      </c>
      <c r="D90" s="3" t="s">
        <v>4</v>
      </c>
    </row>
    <row r="91" spans="1:5" ht="18.75" customHeight="1" x14ac:dyDescent="0.25">
      <c r="A91" s="86"/>
      <c r="B91" s="3" t="s">
        <v>29</v>
      </c>
      <c r="C91" s="41"/>
      <c r="D91" s="3"/>
    </row>
    <row r="92" spans="1:5" ht="18.75" customHeight="1" x14ac:dyDescent="0.25">
      <c r="A92" s="86"/>
      <c r="B92" s="3" t="s">
        <v>28</v>
      </c>
      <c r="C92" s="41"/>
      <c r="D92" s="3"/>
    </row>
    <row r="93" spans="1:5" ht="18.75" customHeight="1" x14ac:dyDescent="0.25">
      <c r="A93" s="86"/>
      <c r="B93" s="3" t="s">
        <v>27</v>
      </c>
      <c r="C93" s="41">
        <v>20928.05</v>
      </c>
      <c r="D93" s="3"/>
    </row>
    <row r="94" spans="1:5" ht="18.75" customHeight="1" x14ac:dyDescent="0.25">
      <c r="A94" s="86"/>
      <c r="B94" s="3" t="s">
        <v>26</v>
      </c>
      <c r="C94" s="41"/>
      <c r="D94" s="3"/>
    </row>
    <row r="95" spans="1:5" ht="33.75" customHeight="1" x14ac:dyDescent="0.25">
      <c r="A95" s="86"/>
      <c r="B95" s="3" t="s">
        <v>25</v>
      </c>
      <c r="C95" s="41"/>
      <c r="D95" s="3"/>
    </row>
    <row r="96" spans="1:5" ht="42.75" customHeight="1" x14ac:dyDescent="0.25">
      <c r="A96" s="87" t="s">
        <v>236</v>
      </c>
      <c r="B96" s="88"/>
      <c r="C96" s="88"/>
      <c r="D96" s="89"/>
    </row>
    <row r="97" spans="1:4" ht="46.5" customHeight="1" x14ac:dyDescent="0.25">
      <c r="A97" s="1">
        <v>9</v>
      </c>
      <c r="B97" s="5" t="s">
        <v>24</v>
      </c>
      <c r="C97" s="41">
        <v>0</v>
      </c>
      <c r="D97" s="3"/>
    </row>
    <row r="98" spans="1:4" ht="42.75" customHeight="1" x14ac:dyDescent="0.25">
      <c r="A98" s="87" t="s">
        <v>90</v>
      </c>
      <c r="B98" s="88"/>
      <c r="C98" s="88"/>
      <c r="D98" s="89"/>
    </row>
    <row r="99" spans="1:4" ht="21.75" customHeight="1" x14ac:dyDescent="0.25">
      <c r="A99" s="1">
        <v>10</v>
      </c>
      <c r="B99" s="5" t="s">
        <v>23</v>
      </c>
      <c r="C99" s="45"/>
      <c r="D99" s="3" t="s">
        <v>4</v>
      </c>
    </row>
    <row r="100" spans="1:4" ht="32.25" customHeight="1" x14ac:dyDescent="0.25">
      <c r="A100" s="86"/>
      <c r="B100" s="3" t="s">
        <v>22</v>
      </c>
      <c r="C100" s="41">
        <v>0</v>
      </c>
      <c r="D100" s="3"/>
    </row>
    <row r="101" spans="1:4" ht="30.75" customHeight="1" x14ac:dyDescent="0.25">
      <c r="A101" s="86"/>
      <c r="B101" s="3" t="s">
        <v>21</v>
      </c>
      <c r="C101" s="41">
        <v>0</v>
      </c>
      <c r="D101" s="3"/>
    </row>
    <row r="102" spans="1:4" ht="32.25" customHeight="1" x14ac:dyDescent="0.25">
      <c r="A102" s="86"/>
      <c r="B102" s="3" t="s">
        <v>20</v>
      </c>
      <c r="C102" s="41">
        <v>0</v>
      </c>
      <c r="D102" s="3"/>
    </row>
    <row r="103" spans="1:4" ht="45.75" customHeight="1" x14ac:dyDescent="0.25">
      <c r="A103" s="86"/>
      <c r="B103" s="3" t="s">
        <v>19</v>
      </c>
      <c r="C103" s="41">
        <v>0</v>
      </c>
      <c r="D103" s="3" t="s">
        <v>17</v>
      </c>
    </row>
    <row r="104" spans="1:4" ht="64.5" customHeight="1" x14ac:dyDescent="0.25">
      <c r="A104" s="86"/>
      <c r="B104" s="3" t="s">
        <v>18</v>
      </c>
      <c r="C104" s="41">
        <v>0</v>
      </c>
      <c r="D104" s="3" t="s">
        <v>17</v>
      </c>
    </row>
    <row r="105" spans="1:4" ht="48.75" customHeight="1" x14ac:dyDescent="0.25">
      <c r="A105" s="86"/>
      <c r="B105" s="3" t="s">
        <v>16</v>
      </c>
      <c r="C105" s="41">
        <v>0</v>
      </c>
      <c r="D105" s="3" t="s">
        <v>14</v>
      </c>
    </row>
    <row r="106" spans="1:4" ht="81" customHeight="1" x14ac:dyDescent="0.25">
      <c r="A106" s="72" t="s">
        <v>226</v>
      </c>
      <c r="B106" s="73"/>
      <c r="C106" s="73"/>
      <c r="D106" s="74"/>
    </row>
    <row r="107" spans="1:4" ht="33.75" customHeight="1" x14ac:dyDescent="0.25">
      <c r="A107" s="1">
        <v>11</v>
      </c>
      <c r="B107" s="5" t="s">
        <v>97</v>
      </c>
      <c r="C107" s="1"/>
      <c r="D107" s="3" t="s">
        <v>14</v>
      </c>
    </row>
    <row r="108" spans="1:4" ht="18" customHeight="1" x14ac:dyDescent="0.25">
      <c r="A108" s="86"/>
      <c r="B108" s="3" t="s">
        <v>13</v>
      </c>
      <c r="C108" s="1">
        <v>0</v>
      </c>
      <c r="D108" s="3"/>
    </row>
    <row r="109" spans="1:4" ht="31.5" customHeight="1" x14ac:dyDescent="0.25">
      <c r="A109" s="86"/>
      <c r="B109" s="3" t="s">
        <v>12</v>
      </c>
      <c r="C109" s="1">
        <v>0</v>
      </c>
      <c r="D109" s="3"/>
    </row>
    <row r="110" spans="1:4" ht="30" customHeight="1" x14ac:dyDescent="0.25">
      <c r="A110" s="86"/>
      <c r="B110" s="3" t="s">
        <v>11</v>
      </c>
      <c r="C110" s="1">
        <v>0</v>
      </c>
      <c r="D110" s="3"/>
    </row>
    <row r="111" spans="1:4" ht="30" customHeight="1" x14ac:dyDescent="0.25">
      <c r="A111" s="86"/>
      <c r="B111" s="3" t="s">
        <v>92</v>
      </c>
      <c r="C111" s="49">
        <v>10931084</v>
      </c>
      <c r="D111" s="3"/>
    </row>
    <row r="112" spans="1:4" ht="18" customHeight="1" x14ac:dyDescent="0.25">
      <c r="A112" s="86"/>
      <c r="B112" s="3" t="s">
        <v>10</v>
      </c>
      <c r="C112" s="1">
        <v>0</v>
      </c>
      <c r="D112" s="3"/>
    </row>
    <row r="113" spans="1:4" ht="30" customHeight="1" x14ac:dyDescent="0.25">
      <c r="A113" s="87" t="s">
        <v>91</v>
      </c>
      <c r="B113" s="88"/>
      <c r="C113" s="88"/>
      <c r="D113" s="89"/>
    </row>
    <row r="114" spans="1:4" ht="63" customHeight="1" x14ac:dyDescent="0.25">
      <c r="A114" s="35">
        <v>12</v>
      </c>
      <c r="B114" s="36" t="s">
        <v>9</v>
      </c>
      <c r="C114" s="50" t="s">
        <v>218</v>
      </c>
      <c r="D114" s="27"/>
    </row>
    <row r="115" spans="1:4" ht="32.25" customHeight="1" x14ac:dyDescent="0.25">
      <c r="A115" s="72" t="s">
        <v>219</v>
      </c>
      <c r="B115" s="73"/>
      <c r="C115" s="73"/>
      <c r="D115" s="73"/>
    </row>
    <row r="116" spans="1:4" ht="31.5" x14ac:dyDescent="0.25">
      <c r="A116" s="35">
        <v>13</v>
      </c>
      <c r="B116" s="2" t="s">
        <v>8</v>
      </c>
      <c r="C116" s="35">
        <v>0</v>
      </c>
      <c r="D116" s="3" t="s">
        <v>4</v>
      </c>
    </row>
    <row r="117" spans="1:4" ht="28.5" customHeight="1" x14ac:dyDescent="0.25">
      <c r="A117" s="72" t="s">
        <v>237</v>
      </c>
      <c r="B117" s="73"/>
      <c r="C117" s="73"/>
      <c r="D117" s="74"/>
    </row>
    <row r="118" spans="1:4" ht="78.75" x14ac:dyDescent="0.25">
      <c r="A118" s="35">
        <v>14</v>
      </c>
      <c r="B118" s="2" t="s">
        <v>7</v>
      </c>
      <c r="C118" s="41" t="s">
        <v>235</v>
      </c>
      <c r="D118" s="3" t="s">
        <v>4</v>
      </c>
    </row>
    <row r="119" spans="1:4" ht="39.75" customHeight="1" x14ac:dyDescent="0.25">
      <c r="A119" s="72" t="s">
        <v>238</v>
      </c>
      <c r="B119" s="73"/>
      <c r="C119" s="73"/>
      <c r="D119" s="74"/>
    </row>
    <row r="120" spans="1:4" ht="31.5" x14ac:dyDescent="0.25">
      <c r="A120" s="35">
        <v>15</v>
      </c>
      <c r="B120" s="2" t="s">
        <v>6</v>
      </c>
      <c r="C120" s="51" t="s">
        <v>234</v>
      </c>
      <c r="D120" s="3" t="s">
        <v>4</v>
      </c>
    </row>
    <row r="121" spans="1:4" ht="39" customHeight="1" x14ac:dyDescent="0.25">
      <c r="A121" s="72" t="s">
        <v>239</v>
      </c>
      <c r="B121" s="73"/>
      <c r="C121" s="73"/>
      <c r="D121" s="74"/>
    </row>
    <row r="122" spans="1:4" ht="15.75" x14ac:dyDescent="0.25">
      <c r="A122" s="35">
        <v>16</v>
      </c>
      <c r="B122" s="2" t="s">
        <v>5</v>
      </c>
      <c r="C122" s="52" t="s">
        <v>233</v>
      </c>
      <c r="D122" s="3" t="s">
        <v>4</v>
      </c>
    </row>
    <row r="123" spans="1:4" ht="35.25" customHeight="1" x14ac:dyDescent="0.25">
      <c r="A123" s="72" t="s">
        <v>240</v>
      </c>
      <c r="B123" s="73"/>
      <c r="C123" s="73"/>
      <c r="D123" s="74"/>
    </row>
    <row r="124" spans="1:4" ht="238.5" customHeight="1" x14ac:dyDescent="0.25">
      <c r="A124" s="35">
        <v>17</v>
      </c>
      <c r="B124" s="2" t="s">
        <v>3</v>
      </c>
      <c r="C124" s="35">
        <v>0</v>
      </c>
      <c r="D124" s="3" t="s">
        <v>2</v>
      </c>
    </row>
    <row r="125" spans="1:4" ht="30" customHeight="1" x14ac:dyDescent="0.25">
      <c r="A125" s="72" t="s">
        <v>93</v>
      </c>
      <c r="B125" s="73"/>
      <c r="C125" s="73"/>
      <c r="D125" s="74"/>
    </row>
    <row r="126" spans="1:4" ht="108.75" customHeight="1" x14ac:dyDescent="0.25">
      <c r="A126" s="1">
        <v>18</v>
      </c>
      <c r="B126" s="2" t="s">
        <v>1</v>
      </c>
      <c r="C126" s="1" t="s">
        <v>38</v>
      </c>
      <c r="D126" s="3" t="s">
        <v>0</v>
      </c>
    </row>
  </sheetData>
  <mergeCells count="38">
    <mergeCell ref="A121:D121"/>
    <mergeCell ref="A123:D123"/>
    <mergeCell ref="A50:D50"/>
    <mergeCell ref="A4:D4"/>
    <mergeCell ref="A3:D3"/>
    <mergeCell ref="A37:D37"/>
    <mergeCell ref="A20:D20"/>
    <mergeCell ref="D51:D52"/>
    <mergeCell ref="A115:D115"/>
    <mergeCell ref="A113:D113"/>
    <mergeCell ref="A106:D106"/>
    <mergeCell ref="A98:D98"/>
    <mergeCell ref="A89:D89"/>
    <mergeCell ref="A53:D53"/>
    <mergeCell ref="A108:A112"/>
    <mergeCell ref="B51:B52"/>
    <mergeCell ref="A2:D2"/>
    <mergeCell ref="A96:D96"/>
    <mergeCell ref="A1:D1"/>
    <mergeCell ref="A125:D125"/>
    <mergeCell ref="A22:A24"/>
    <mergeCell ref="A11:A14"/>
    <mergeCell ref="A16:A19"/>
    <mergeCell ref="A26:A30"/>
    <mergeCell ref="A32:A33"/>
    <mergeCell ref="A35:A36"/>
    <mergeCell ref="A39:A43"/>
    <mergeCell ref="A55:A82"/>
    <mergeCell ref="A83:D83"/>
    <mergeCell ref="C51:C52"/>
    <mergeCell ref="A46:A49"/>
    <mergeCell ref="A44:D44"/>
    <mergeCell ref="A119:D119"/>
    <mergeCell ref="A85:A88"/>
    <mergeCell ref="A91:A95"/>
    <mergeCell ref="A100:A105"/>
    <mergeCell ref="A51:A52"/>
    <mergeCell ref="A117:D117"/>
  </mergeCells>
  <pageMargins left="0.7086614173228347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6"/>
  <sheetViews>
    <sheetView topLeftCell="A26" zoomScaleNormal="100" workbookViewId="0">
      <selection activeCell="C33" sqref="C33"/>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ht="18.75" x14ac:dyDescent="0.25">
      <c r="A1" s="83" t="s">
        <v>63</v>
      </c>
      <c r="B1" s="83"/>
      <c r="C1" s="83"/>
      <c r="D1" s="83"/>
    </row>
    <row r="2" spans="1:4" ht="18.75" x14ac:dyDescent="0.25">
      <c r="A2" s="83" t="s">
        <v>109</v>
      </c>
      <c r="B2" s="83"/>
      <c r="C2" s="83"/>
      <c r="D2" s="83"/>
    </row>
    <row r="3" spans="1:4" ht="15.75" x14ac:dyDescent="0.25">
      <c r="A3" s="82" t="s">
        <v>62</v>
      </c>
      <c r="B3" s="82"/>
      <c r="C3" s="82"/>
      <c r="D3" s="82"/>
    </row>
    <row r="4" spans="1:4" ht="15.75" x14ac:dyDescent="0.25">
      <c r="A4" s="7"/>
    </row>
    <row r="5" spans="1:4" ht="32.25" customHeight="1" x14ac:dyDescent="0.25">
      <c r="A5" s="1" t="s">
        <v>61</v>
      </c>
      <c r="B5" s="4" t="s">
        <v>60</v>
      </c>
      <c r="C5" s="4" t="s">
        <v>59</v>
      </c>
      <c r="D5" s="25" t="s">
        <v>58</v>
      </c>
    </row>
    <row r="6" spans="1:4" ht="15.75" x14ac:dyDescent="0.25">
      <c r="A6" s="1">
        <v>1</v>
      </c>
      <c r="B6" s="4" t="s">
        <v>57</v>
      </c>
      <c r="C6" s="1"/>
      <c r="D6" s="3" t="s">
        <v>56</v>
      </c>
    </row>
    <row r="7" spans="1:4" ht="31.5" x14ac:dyDescent="0.25">
      <c r="A7" s="6" t="s">
        <v>55</v>
      </c>
      <c r="B7" s="4" t="s">
        <v>54</v>
      </c>
      <c r="C7" s="41" t="s">
        <v>156</v>
      </c>
      <c r="D7" s="3"/>
    </row>
    <row r="8" spans="1:4" ht="15.75" x14ac:dyDescent="0.25">
      <c r="A8" s="6" t="s">
        <v>53</v>
      </c>
      <c r="B8" s="4" t="s">
        <v>52</v>
      </c>
      <c r="C8" s="41">
        <v>111</v>
      </c>
      <c r="D8" s="3"/>
    </row>
    <row r="9" spans="1:4" ht="15.75" x14ac:dyDescent="0.25">
      <c r="A9" s="6" t="s">
        <v>51</v>
      </c>
      <c r="B9" s="4" t="s">
        <v>50</v>
      </c>
      <c r="C9" s="41" t="s">
        <v>157</v>
      </c>
      <c r="D9" s="3"/>
    </row>
    <row r="10" spans="1:4" ht="31.5" customHeight="1" x14ac:dyDescent="0.25">
      <c r="A10" s="6" t="s">
        <v>49</v>
      </c>
      <c r="B10" s="4" t="s">
        <v>85</v>
      </c>
      <c r="C10" s="45" t="s">
        <v>158</v>
      </c>
      <c r="D10" s="3"/>
    </row>
    <row r="11" spans="1:4" ht="15.75" x14ac:dyDescent="0.25">
      <c r="A11" s="97"/>
      <c r="B11" s="10" t="s">
        <v>64</v>
      </c>
      <c r="C11" s="41" t="s">
        <v>159</v>
      </c>
      <c r="D11" s="3"/>
    </row>
    <row r="12" spans="1:4" ht="15.75" x14ac:dyDescent="0.25">
      <c r="A12" s="98"/>
      <c r="B12" s="10" t="s">
        <v>65</v>
      </c>
      <c r="C12" s="41" t="s">
        <v>160</v>
      </c>
      <c r="D12" s="3"/>
    </row>
    <row r="13" spans="1:4" ht="15.75" x14ac:dyDescent="0.25">
      <c r="A13" s="98"/>
      <c r="B13" s="10" t="s">
        <v>66</v>
      </c>
      <c r="C13" s="41" t="s">
        <v>161</v>
      </c>
      <c r="D13" s="3"/>
    </row>
    <row r="14" spans="1:4" ht="15.75" x14ac:dyDescent="0.25">
      <c r="A14" s="99"/>
      <c r="B14" s="10" t="s">
        <v>67</v>
      </c>
      <c r="C14" s="41" t="s">
        <v>162</v>
      </c>
      <c r="D14" s="3"/>
    </row>
    <row r="15" spans="1:4" ht="34.5" x14ac:dyDescent="0.25">
      <c r="A15" s="6" t="s">
        <v>48</v>
      </c>
      <c r="B15" s="4" t="s">
        <v>47</v>
      </c>
      <c r="C15" s="45" t="s">
        <v>163</v>
      </c>
      <c r="D15" s="3"/>
    </row>
    <row r="16" spans="1:4" ht="15.75" x14ac:dyDescent="0.25">
      <c r="A16" s="97"/>
      <c r="B16" s="10" t="s">
        <v>64</v>
      </c>
      <c r="C16" s="41" t="s">
        <v>164</v>
      </c>
      <c r="D16" s="3"/>
    </row>
    <row r="17" spans="1:4" ht="15.75" x14ac:dyDescent="0.25">
      <c r="A17" s="98"/>
      <c r="B17" s="10" t="s">
        <v>65</v>
      </c>
      <c r="C17" s="41" t="s">
        <v>165</v>
      </c>
      <c r="D17" s="3"/>
    </row>
    <row r="18" spans="1:4" ht="15.75" x14ac:dyDescent="0.25">
      <c r="A18" s="98"/>
      <c r="B18" s="10" t="s">
        <v>66</v>
      </c>
      <c r="C18" s="41" t="s">
        <v>166</v>
      </c>
      <c r="D18" s="3"/>
    </row>
    <row r="19" spans="1:4" ht="15.75" x14ac:dyDescent="0.25">
      <c r="A19" s="98"/>
      <c r="B19" s="21" t="s">
        <v>67</v>
      </c>
      <c r="C19" s="48" t="s">
        <v>167</v>
      </c>
      <c r="D19" s="3"/>
    </row>
    <row r="20" spans="1:4" ht="19.5" customHeight="1" x14ac:dyDescent="0.25">
      <c r="A20" s="69" t="s">
        <v>87</v>
      </c>
      <c r="B20" s="70"/>
      <c r="C20" s="70"/>
      <c r="D20" s="71"/>
    </row>
    <row r="21" spans="1:4" ht="18.75" customHeight="1" x14ac:dyDescent="0.25">
      <c r="A21" s="15">
        <v>2</v>
      </c>
      <c r="B21" s="19" t="s">
        <v>46</v>
      </c>
      <c r="C21" s="62"/>
      <c r="D21" s="3" t="s">
        <v>4</v>
      </c>
    </row>
    <row r="22" spans="1:4" ht="15.75" customHeight="1" x14ac:dyDescent="0.25">
      <c r="A22" s="75"/>
      <c r="B22" s="10" t="s">
        <v>68</v>
      </c>
      <c r="C22" s="46" t="s">
        <v>135</v>
      </c>
      <c r="D22" s="3"/>
    </row>
    <row r="23" spans="1:4" ht="33" customHeight="1" x14ac:dyDescent="0.25">
      <c r="A23" s="76"/>
      <c r="B23" s="10" t="s">
        <v>168</v>
      </c>
      <c r="C23" s="41" t="s">
        <v>180</v>
      </c>
      <c r="D23" s="3"/>
    </row>
    <row r="24" spans="1:4" ht="15.75" customHeight="1" x14ac:dyDescent="0.25">
      <c r="A24" s="77"/>
      <c r="B24" s="10" t="s">
        <v>69</v>
      </c>
      <c r="C24" s="61">
        <v>1.4245000000000001</v>
      </c>
      <c r="D24" s="3"/>
    </row>
    <row r="25" spans="1:4" ht="34.5" x14ac:dyDescent="0.25">
      <c r="A25" s="6" t="s">
        <v>45</v>
      </c>
      <c r="B25" s="2" t="s">
        <v>86</v>
      </c>
      <c r="C25" s="45"/>
      <c r="D25" s="3"/>
    </row>
    <row r="26" spans="1:4" ht="15.75" customHeight="1" x14ac:dyDescent="0.25">
      <c r="A26" s="75"/>
      <c r="B26" s="10" t="s">
        <v>70</v>
      </c>
      <c r="C26" s="41">
        <v>18.731000000000002</v>
      </c>
      <c r="D26" s="3"/>
    </row>
    <row r="27" spans="1:4" ht="15.75" customHeight="1" x14ac:dyDescent="0.25">
      <c r="A27" s="76"/>
      <c r="B27" s="10" t="s">
        <v>71</v>
      </c>
      <c r="C27" s="41">
        <v>14.143000000000001</v>
      </c>
      <c r="D27" s="3"/>
    </row>
    <row r="28" spans="1:4" ht="15.75" customHeight="1" x14ac:dyDescent="0.25">
      <c r="A28" s="76"/>
      <c r="B28" s="10" t="s">
        <v>72</v>
      </c>
      <c r="C28" s="41">
        <v>12.041</v>
      </c>
      <c r="D28" s="3"/>
    </row>
    <row r="29" spans="1:4" ht="15.75" customHeight="1" x14ac:dyDescent="0.25">
      <c r="A29" s="76"/>
      <c r="B29" s="10" t="s">
        <v>73</v>
      </c>
      <c r="C29" s="41">
        <v>0.38600000000000001</v>
      </c>
      <c r="D29" s="3"/>
    </row>
    <row r="30" spans="1:4" ht="15.75" customHeight="1" x14ac:dyDescent="0.25">
      <c r="A30" s="77"/>
      <c r="B30" s="10" t="s">
        <v>74</v>
      </c>
      <c r="C30" s="41">
        <v>0</v>
      </c>
      <c r="D30" s="3"/>
    </row>
    <row r="31" spans="1:4" ht="34.5" customHeight="1" x14ac:dyDescent="0.25">
      <c r="A31" s="6" t="s">
        <v>44</v>
      </c>
      <c r="B31" s="2" t="s">
        <v>43</v>
      </c>
      <c r="C31" s="41">
        <v>31.8</v>
      </c>
      <c r="D31" s="3"/>
    </row>
    <row r="32" spans="1:4" ht="15.75" x14ac:dyDescent="0.25">
      <c r="A32" s="75"/>
      <c r="B32" s="10" t="s">
        <v>68</v>
      </c>
      <c r="C32" s="60">
        <v>31.8</v>
      </c>
      <c r="D32" s="3"/>
    </row>
    <row r="33" spans="1:4" ht="15.75" x14ac:dyDescent="0.25">
      <c r="A33" s="77"/>
      <c r="B33" s="10" t="s">
        <v>75</v>
      </c>
      <c r="C33" s="41" t="s">
        <v>180</v>
      </c>
      <c r="D33" s="3"/>
    </row>
    <row r="34" spans="1:4" ht="31.5" x14ac:dyDescent="0.25">
      <c r="A34" s="6" t="s">
        <v>42</v>
      </c>
      <c r="B34" s="5" t="s">
        <v>178</v>
      </c>
      <c r="C34" s="45"/>
      <c r="D34" s="3"/>
    </row>
    <row r="35" spans="1:4" ht="15.75" x14ac:dyDescent="0.25">
      <c r="A35" s="75"/>
      <c r="B35" s="10" t="s">
        <v>68</v>
      </c>
      <c r="C35" s="60">
        <v>3</v>
      </c>
      <c r="D35" s="3"/>
    </row>
    <row r="36" spans="1:4" ht="15.75" x14ac:dyDescent="0.25">
      <c r="A36" s="76"/>
      <c r="B36" s="21" t="s">
        <v>75</v>
      </c>
      <c r="C36" s="63">
        <v>3</v>
      </c>
      <c r="D36" s="3"/>
    </row>
    <row r="37" spans="1:4" ht="58.5" customHeight="1" x14ac:dyDescent="0.25">
      <c r="A37" s="66" t="s">
        <v>245</v>
      </c>
      <c r="B37" s="67"/>
      <c r="C37" s="67"/>
      <c r="D37" s="68"/>
    </row>
    <row r="38" spans="1:4" ht="31.5" x14ac:dyDescent="0.25">
      <c r="A38" s="15">
        <v>3</v>
      </c>
      <c r="B38" s="20" t="s">
        <v>40</v>
      </c>
      <c r="C38" s="62" t="s">
        <v>147</v>
      </c>
      <c r="D38" s="3" t="s">
        <v>4</v>
      </c>
    </row>
    <row r="39" spans="1:4" ht="15.75" x14ac:dyDescent="0.25">
      <c r="A39" s="75"/>
      <c r="B39" s="10" t="s">
        <v>76</v>
      </c>
      <c r="C39" s="45" t="s">
        <v>172</v>
      </c>
      <c r="D39" s="3"/>
    </row>
    <row r="40" spans="1:4" ht="15.75" x14ac:dyDescent="0.25">
      <c r="A40" s="76"/>
      <c r="B40" s="10" t="s">
        <v>77</v>
      </c>
      <c r="C40" s="41" t="s">
        <v>173</v>
      </c>
      <c r="D40" s="3"/>
    </row>
    <row r="41" spans="1:4" ht="31.5" x14ac:dyDescent="0.25">
      <c r="A41" s="76"/>
      <c r="B41" s="10" t="s">
        <v>78</v>
      </c>
      <c r="C41" s="41" t="s">
        <v>169</v>
      </c>
      <c r="D41" s="3"/>
    </row>
    <row r="42" spans="1:4" ht="15.75" x14ac:dyDescent="0.25">
      <c r="A42" s="76"/>
      <c r="B42" s="10" t="s">
        <v>79</v>
      </c>
      <c r="C42" s="58" t="s">
        <v>171</v>
      </c>
      <c r="D42" s="3"/>
    </row>
    <row r="43" spans="1:4" ht="15.75" x14ac:dyDescent="0.25">
      <c r="A43" s="76"/>
      <c r="B43" s="21" t="s">
        <v>80</v>
      </c>
      <c r="C43" s="64" t="s">
        <v>170</v>
      </c>
      <c r="D43" s="3"/>
    </row>
    <row r="44" spans="1:4" ht="72.75" customHeight="1" x14ac:dyDescent="0.25">
      <c r="A44" s="66" t="s">
        <v>174</v>
      </c>
      <c r="B44" s="67"/>
      <c r="C44" s="67"/>
      <c r="D44" s="68"/>
    </row>
    <row r="45" spans="1:4" ht="31.5" x14ac:dyDescent="0.25">
      <c r="A45" s="15">
        <v>4</v>
      </c>
      <c r="B45" s="18" t="s">
        <v>39</v>
      </c>
      <c r="C45" s="62"/>
      <c r="D45" s="3" t="s">
        <v>4</v>
      </c>
    </row>
    <row r="46" spans="1:4" ht="15.75" customHeight="1" x14ac:dyDescent="0.25">
      <c r="A46" s="75"/>
      <c r="B46" s="10" t="s">
        <v>81</v>
      </c>
      <c r="C46" s="45" t="s">
        <v>177</v>
      </c>
      <c r="D46" s="3"/>
    </row>
    <row r="47" spans="1:4" ht="15.75" customHeight="1" x14ac:dyDescent="0.25">
      <c r="A47" s="76"/>
      <c r="B47" s="10" t="s">
        <v>82</v>
      </c>
      <c r="C47" s="41" t="s">
        <v>175</v>
      </c>
      <c r="D47" s="3"/>
    </row>
    <row r="48" spans="1:4" ht="15.75" customHeight="1" x14ac:dyDescent="0.25">
      <c r="A48" s="76"/>
      <c r="B48" s="10" t="s">
        <v>83</v>
      </c>
      <c r="C48" s="41"/>
      <c r="D48" s="3"/>
    </row>
    <row r="49" spans="1:6" ht="31.5" x14ac:dyDescent="0.25">
      <c r="A49" s="76"/>
      <c r="B49" s="21" t="s">
        <v>84</v>
      </c>
      <c r="C49" s="48" t="s">
        <v>176</v>
      </c>
      <c r="D49" s="3"/>
    </row>
    <row r="50" spans="1:6" ht="19.5" customHeight="1" x14ac:dyDescent="0.25">
      <c r="A50" s="72" t="s">
        <v>181</v>
      </c>
      <c r="B50" s="73"/>
      <c r="C50" s="73"/>
      <c r="D50" s="74"/>
    </row>
    <row r="51" spans="1:6" ht="31.5" customHeight="1" x14ac:dyDescent="0.25">
      <c r="A51" s="77">
        <v>5</v>
      </c>
      <c r="B51" s="95" t="s">
        <v>37</v>
      </c>
      <c r="C51" s="76" t="s">
        <v>38</v>
      </c>
      <c r="D51" s="3" t="s">
        <v>36</v>
      </c>
    </row>
    <row r="52" spans="1:6" ht="15" customHeight="1" x14ac:dyDescent="0.25">
      <c r="A52" s="75"/>
      <c r="B52" s="96"/>
      <c r="C52" s="76"/>
      <c r="D52" s="3"/>
    </row>
    <row r="53" spans="1:6" ht="15.75" customHeight="1" x14ac:dyDescent="0.25">
      <c r="A53" s="72" t="s">
        <v>88</v>
      </c>
      <c r="B53" s="73"/>
      <c r="C53" s="73"/>
      <c r="D53" s="74"/>
    </row>
    <row r="54" spans="1:6" ht="31.5" x14ac:dyDescent="0.25">
      <c r="A54" s="24">
        <v>6</v>
      </c>
      <c r="B54" s="2" t="s">
        <v>35</v>
      </c>
      <c r="C54" s="41"/>
      <c r="D54" s="24" t="s">
        <v>4</v>
      </c>
    </row>
    <row r="55" spans="1:6" ht="15.75" x14ac:dyDescent="0.25">
      <c r="A55" s="75"/>
      <c r="B55" s="3" t="s">
        <v>190</v>
      </c>
      <c r="C55" s="60">
        <f>C56+C64+C69+C81+C82+C66</f>
        <v>4826.8</v>
      </c>
      <c r="D55" s="23"/>
      <c r="E55" s="30"/>
      <c r="F55" s="30"/>
    </row>
    <row r="56" spans="1:6" ht="83.25" customHeight="1" x14ac:dyDescent="0.25">
      <c r="A56" s="76"/>
      <c r="B56" s="31" t="s">
        <v>191</v>
      </c>
      <c r="C56" s="60">
        <f>SUM(C57:C63)</f>
        <v>652.29999999999995</v>
      </c>
      <c r="D56" s="23"/>
    </row>
    <row r="57" spans="1:6" ht="15.75" customHeight="1" x14ac:dyDescent="0.25">
      <c r="A57" s="76"/>
      <c r="B57" s="31" t="s">
        <v>192</v>
      </c>
      <c r="C57" s="60">
        <v>0</v>
      </c>
      <c r="D57" s="24"/>
    </row>
    <row r="58" spans="1:6" ht="15.75" customHeight="1" x14ac:dyDescent="0.25">
      <c r="A58" s="76"/>
      <c r="B58" s="3" t="s">
        <v>193</v>
      </c>
      <c r="C58" s="60">
        <v>0</v>
      </c>
      <c r="D58" s="23"/>
      <c r="E58" s="30"/>
    </row>
    <row r="59" spans="1:6" ht="15.75" customHeight="1" x14ac:dyDescent="0.25">
      <c r="A59" s="76"/>
      <c r="B59" s="3" t="s">
        <v>194</v>
      </c>
      <c r="C59" s="60">
        <v>0</v>
      </c>
      <c r="D59" s="23"/>
    </row>
    <row r="60" spans="1:6" ht="15.75" customHeight="1" x14ac:dyDescent="0.25">
      <c r="A60" s="76"/>
      <c r="B60" s="3" t="s">
        <v>195</v>
      </c>
      <c r="C60" s="60">
        <v>0</v>
      </c>
      <c r="D60" s="23"/>
    </row>
    <row r="61" spans="1:6" ht="47.25" customHeight="1" x14ac:dyDescent="0.25">
      <c r="A61" s="76"/>
      <c r="B61" s="3" t="s">
        <v>196</v>
      </c>
      <c r="C61" s="60">
        <v>0</v>
      </c>
      <c r="D61" s="23"/>
      <c r="E61" s="30"/>
    </row>
    <row r="62" spans="1:6" ht="47.25" customHeight="1" x14ac:dyDescent="0.25">
      <c r="A62" s="76"/>
      <c r="B62" s="3" t="s">
        <v>146</v>
      </c>
      <c r="C62" s="60">
        <v>652.29999999999995</v>
      </c>
      <c r="D62" s="23"/>
      <c r="E62" s="30"/>
    </row>
    <row r="63" spans="1:6" ht="32.25" customHeight="1" x14ac:dyDescent="0.25">
      <c r="A63" s="76"/>
      <c r="B63" s="3" t="s">
        <v>197</v>
      </c>
      <c r="C63" s="60">
        <v>0</v>
      </c>
      <c r="D63" s="23"/>
      <c r="E63" s="30"/>
    </row>
    <row r="64" spans="1:6" ht="60.75" customHeight="1" x14ac:dyDescent="0.25">
      <c r="A64" s="76"/>
      <c r="B64" s="31" t="s">
        <v>198</v>
      </c>
      <c r="C64" s="60">
        <f>C65</f>
        <v>0</v>
      </c>
      <c r="D64" s="23"/>
      <c r="E64" s="30"/>
    </row>
    <row r="65" spans="1:6" ht="31.5" x14ac:dyDescent="0.25">
      <c r="A65" s="76"/>
      <c r="B65" s="2" t="s">
        <v>199</v>
      </c>
      <c r="C65" s="60">
        <v>0</v>
      </c>
      <c r="D65" s="23"/>
    </row>
    <row r="66" spans="1:6" ht="67.5" customHeight="1" x14ac:dyDescent="0.25">
      <c r="A66" s="76"/>
      <c r="B66" s="3" t="s">
        <v>200</v>
      </c>
      <c r="C66" s="60">
        <f>SUM(C67:C68)</f>
        <v>8</v>
      </c>
      <c r="D66" s="3"/>
      <c r="E66" s="30"/>
    </row>
    <row r="67" spans="1:6" ht="15.75" x14ac:dyDescent="0.25">
      <c r="A67" s="76"/>
      <c r="B67" s="32" t="s">
        <v>201</v>
      </c>
      <c r="C67" s="60">
        <v>0</v>
      </c>
      <c r="D67" s="3"/>
    </row>
    <row r="68" spans="1:6" ht="66.75" customHeight="1" x14ac:dyDescent="0.25">
      <c r="A68" s="76"/>
      <c r="B68" s="3" t="s">
        <v>202</v>
      </c>
      <c r="C68" s="59">
        <v>8</v>
      </c>
      <c r="D68" s="3"/>
    </row>
    <row r="69" spans="1:6" ht="48.75" customHeight="1" x14ac:dyDescent="0.25">
      <c r="A69" s="76"/>
      <c r="B69" s="3" t="s">
        <v>203</v>
      </c>
      <c r="C69" s="59">
        <f>C70+C76</f>
        <v>4166.5</v>
      </c>
      <c r="D69" s="3"/>
      <c r="E69" s="30"/>
    </row>
    <row r="70" spans="1:6" ht="15.75" x14ac:dyDescent="0.25">
      <c r="A70" s="76"/>
      <c r="B70" s="25" t="s">
        <v>204</v>
      </c>
      <c r="C70" s="59">
        <f>C71+C72+C73+C75+C74</f>
        <v>4166.5</v>
      </c>
      <c r="D70" s="25"/>
    </row>
    <row r="71" spans="1:6" ht="18" customHeight="1" x14ac:dyDescent="0.25">
      <c r="A71" s="76"/>
      <c r="B71" s="3" t="s">
        <v>205</v>
      </c>
      <c r="C71" s="59">
        <v>4166.5</v>
      </c>
      <c r="D71" s="3"/>
      <c r="E71" s="30"/>
      <c r="F71" s="30"/>
    </row>
    <row r="72" spans="1:6" ht="18" customHeight="1" x14ac:dyDescent="0.25">
      <c r="A72" s="76"/>
      <c r="B72" s="3" t="s">
        <v>206</v>
      </c>
      <c r="C72" s="59">
        <v>0</v>
      </c>
      <c r="D72" s="3"/>
      <c r="E72" s="30"/>
    </row>
    <row r="73" spans="1:6" ht="61.5" customHeight="1" x14ac:dyDescent="0.25">
      <c r="A73" s="76"/>
      <c r="B73" s="3" t="s">
        <v>207</v>
      </c>
      <c r="C73" s="59">
        <v>0</v>
      </c>
      <c r="D73" s="3"/>
      <c r="E73" s="30"/>
    </row>
    <row r="74" spans="1:6" ht="61.5" customHeight="1" x14ac:dyDescent="0.25">
      <c r="A74" s="76"/>
      <c r="B74" s="3" t="s">
        <v>217</v>
      </c>
      <c r="C74" s="59">
        <v>0</v>
      </c>
      <c r="D74" s="3"/>
      <c r="E74" s="30"/>
    </row>
    <row r="75" spans="1:6" ht="45.75" customHeight="1" x14ac:dyDescent="0.25">
      <c r="A75" s="76"/>
      <c r="B75" s="3" t="s">
        <v>208</v>
      </c>
      <c r="C75" s="59">
        <v>0</v>
      </c>
      <c r="D75" s="3"/>
      <c r="E75" s="30"/>
    </row>
    <row r="76" spans="1:6" ht="15.75" x14ac:dyDescent="0.25">
      <c r="A76" s="76"/>
      <c r="B76" s="25" t="s">
        <v>209</v>
      </c>
      <c r="C76" s="33">
        <v>0</v>
      </c>
      <c r="D76" s="25"/>
    </row>
    <row r="77" spans="1:6" ht="27" customHeight="1" x14ac:dyDescent="0.25">
      <c r="A77" s="76"/>
      <c r="B77" s="25" t="s">
        <v>210</v>
      </c>
      <c r="C77" s="33">
        <v>0</v>
      </c>
      <c r="D77" s="25"/>
    </row>
    <row r="78" spans="1:6" ht="19.5" customHeight="1" x14ac:dyDescent="0.25">
      <c r="A78" s="76"/>
      <c r="B78" s="25" t="s">
        <v>211</v>
      </c>
      <c r="C78" s="33">
        <v>0</v>
      </c>
      <c r="D78" s="25"/>
    </row>
    <row r="79" spans="1:6" ht="28.5" customHeight="1" x14ac:dyDescent="0.25">
      <c r="A79" s="76"/>
      <c r="B79" s="25" t="s">
        <v>212</v>
      </c>
      <c r="C79" s="33">
        <v>0</v>
      </c>
      <c r="D79" s="25"/>
    </row>
    <row r="80" spans="1:6" ht="93" customHeight="1" x14ac:dyDescent="0.25">
      <c r="A80" s="76"/>
      <c r="B80" s="25" t="s">
        <v>213</v>
      </c>
      <c r="C80" s="33">
        <v>0</v>
      </c>
      <c r="D80" s="25"/>
    </row>
    <row r="81" spans="1:7" ht="63.75" customHeight="1" x14ac:dyDescent="0.25">
      <c r="A81" s="76"/>
      <c r="B81" s="3" t="s">
        <v>214</v>
      </c>
      <c r="C81" s="59">
        <v>0</v>
      </c>
      <c r="D81" s="3"/>
      <c r="E81" s="30"/>
    </row>
    <row r="82" spans="1:7" ht="67.5" customHeight="1" x14ac:dyDescent="0.25">
      <c r="A82" s="77"/>
      <c r="B82" s="3" t="s">
        <v>215</v>
      </c>
      <c r="C82" s="59">
        <v>0</v>
      </c>
      <c r="D82" s="3"/>
      <c r="E82" s="30"/>
    </row>
    <row r="83" spans="1:7" ht="99" customHeight="1" x14ac:dyDescent="0.25">
      <c r="A83" s="78" t="s">
        <v>242</v>
      </c>
      <c r="B83" s="79"/>
      <c r="C83" s="79"/>
      <c r="D83" s="80"/>
      <c r="E83" s="30"/>
    </row>
    <row r="84" spans="1:7" ht="33.75" customHeight="1" x14ac:dyDescent="0.25">
      <c r="A84" s="1">
        <v>7</v>
      </c>
      <c r="B84" s="5" t="s">
        <v>34</v>
      </c>
      <c r="C84" s="1"/>
      <c r="D84" s="3" t="s">
        <v>4</v>
      </c>
    </row>
    <row r="85" spans="1:7" ht="45.75" customHeight="1" x14ac:dyDescent="0.25">
      <c r="A85" s="81"/>
      <c r="B85" s="3" t="s">
        <v>33</v>
      </c>
      <c r="C85" s="46" t="s">
        <v>221</v>
      </c>
      <c r="D85" s="3"/>
    </row>
    <row r="86" spans="1:7" ht="33.75" customHeight="1" x14ac:dyDescent="0.25">
      <c r="A86" s="81"/>
      <c r="B86" s="3" t="s">
        <v>32</v>
      </c>
      <c r="C86" s="46" t="s">
        <v>243</v>
      </c>
      <c r="D86" s="3"/>
    </row>
    <row r="87" spans="1:7" ht="33.75" customHeight="1" x14ac:dyDescent="0.25">
      <c r="A87" s="81"/>
      <c r="B87" s="3" t="s">
        <v>31</v>
      </c>
      <c r="C87" s="46" t="s">
        <v>229</v>
      </c>
      <c r="D87" s="3"/>
      <c r="G87" s="38"/>
    </row>
    <row r="88" spans="1:7" ht="33.75" customHeight="1" x14ac:dyDescent="0.25">
      <c r="A88" s="81"/>
      <c r="B88" s="3" t="s">
        <v>30</v>
      </c>
      <c r="C88" s="46" t="s">
        <v>230</v>
      </c>
      <c r="D88" s="3"/>
      <c r="G88" s="38"/>
    </row>
    <row r="89" spans="1:7" ht="48" customHeight="1" x14ac:dyDescent="0.25">
      <c r="A89" s="72" t="s">
        <v>95</v>
      </c>
      <c r="B89" s="73"/>
      <c r="C89" s="73"/>
      <c r="D89" s="74"/>
    </row>
    <row r="90" spans="1:7" ht="31.5" customHeight="1" x14ac:dyDescent="0.25">
      <c r="A90" s="1">
        <v>8</v>
      </c>
      <c r="B90" s="5" t="s">
        <v>96</v>
      </c>
      <c r="C90" s="41">
        <v>0</v>
      </c>
      <c r="D90" s="3" t="s">
        <v>4</v>
      </c>
    </row>
    <row r="91" spans="1:7" ht="18.75" customHeight="1" x14ac:dyDescent="0.25">
      <c r="A91" s="86"/>
      <c r="B91" s="3" t="s">
        <v>29</v>
      </c>
      <c r="C91" s="41">
        <v>0</v>
      </c>
      <c r="D91" s="3"/>
    </row>
    <row r="92" spans="1:7" ht="18.75" customHeight="1" x14ac:dyDescent="0.25">
      <c r="A92" s="86"/>
      <c r="B92" s="3" t="s">
        <v>28</v>
      </c>
      <c r="C92" s="41">
        <v>0</v>
      </c>
      <c r="D92" s="3"/>
    </row>
    <row r="93" spans="1:7" ht="18.75" customHeight="1" x14ac:dyDescent="0.25">
      <c r="A93" s="86"/>
      <c r="B93" s="3" t="s">
        <v>27</v>
      </c>
      <c r="C93" s="41">
        <v>0</v>
      </c>
      <c r="D93" s="3"/>
    </row>
    <row r="94" spans="1:7" ht="18.75" customHeight="1" x14ac:dyDescent="0.25">
      <c r="A94" s="86"/>
      <c r="B94" s="3" t="s">
        <v>26</v>
      </c>
      <c r="C94" s="41">
        <v>0</v>
      </c>
      <c r="D94" s="3"/>
    </row>
    <row r="95" spans="1:7" ht="30.75" customHeight="1" x14ac:dyDescent="0.25">
      <c r="A95" s="86"/>
      <c r="B95" s="3" t="s">
        <v>25</v>
      </c>
      <c r="C95" s="41">
        <v>0</v>
      </c>
      <c r="D95" s="3"/>
    </row>
    <row r="96" spans="1:7" ht="29.25" customHeight="1" x14ac:dyDescent="0.25">
      <c r="A96" s="72" t="s">
        <v>89</v>
      </c>
      <c r="B96" s="73"/>
      <c r="C96" s="73"/>
      <c r="D96" s="74"/>
    </row>
    <row r="97" spans="1:4" ht="43.5" customHeight="1" x14ac:dyDescent="0.25">
      <c r="A97" s="1">
        <v>9</v>
      </c>
      <c r="B97" s="5" t="s">
        <v>24</v>
      </c>
      <c r="C97" s="41">
        <v>0</v>
      </c>
      <c r="D97" s="3"/>
    </row>
    <row r="98" spans="1:4" ht="30" customHeight="1" x14ac:dyDescent="0.25">
      <c r="A98" s="72" t="s">
        <v>90</v>
      </c>
      <c r="B98" s="73"/>
      <c r="C98" s="73"/>
      <c r="D98" s="74"/>
    </row>
    <row r="99" spans="1:4" ht="21.75" customHeight="1" x14ac:dyDescent="0.25">
      <c r="A99" s="1">
        <v>10</v>
      </c>
      <c r="B99" s="5" t="s">
        <v>23</v>
      </c>
      <c r="C99" s="45"/>
      <c r="D99" s="3" t="s">
        <v>4</v>
      </c>
    </row>
    <row r="100" spans="1:4" ht="29.25" customHeight="1" x14ac:dyDescent="0.25">
      <c r="A100" s="86"/>
      <c r="B100" s="3" t="s">
        <v>22</v>
      </c>
      <c r="C100" s="41">
        <v>0</v>
      </c>
      <c r="D100" s="3"/>
    </row>
    <row r="101" spans="1:4" ht="30" customHeight="1" x14ac:dyDescent="0.25">
      <c r="A101" s="86"/>
      <c r="B101" s="3" t="s">
        <v>21</v>
      </c>
      <c r="C101" s="41">
        <v>0</v>
      </c>
      <c r="D101" s="3"/>
    </row>
    <row r="102" spans="1:4" ht="30.75" customHeight="1" x14ac:dyDescent="0.25">
      <c r="A102" s="86"/>
      <c r="B102" s="3" t="s">
        <v>20</v>
      </c>
      <c r="C102" s="41">
        <v>0</v>
      </c>
      <c r="D102" s="3"/>
    </row>
    <row r="103" spans="1:4" ht="45" customHeight="1" x14ac:dyDescent="0.25">
      <c r="A103" s="86"/>
      <c r="B103" s="3" t="s">
        <v>19</v>
      </c>
      <c r="C103" s="41">
        <v>0</v>
      </c>
      <c r="D103" s="3" t="s">
        <v>17</v>
      </c>
    </row>
    <row r="104" spans="1:4" ht="60.75" customHeight="1" x14ac:dyDescent="0.25">
      <c r="A104" s="86"/>
      <c r="B104" s="3" t="s">
        <v>18</v>
      </c>
      <c r="C104" s="41">
        <v>0</v>
      </c>
      <c r="D104" s="3" t="s">
        <v>17</v>
      </c>
    </row>
    <row r="105" spans="1:4" ht="48.75" customHeight="1" x14ac:dyDescent="0.25">
      <c r="A105" s="86"/>
      <c r="B105" s="3" t="s">
        <v>16</v>
      </c>
      <c r="C105" s="41">
        <v>0</v>
      </c>
      <c r="D105" s="3" t="s">
        <v>14</v>
      </c>
    </row>
    <row r="106" spans="1:4" ht="82.5" customHeight="1" x14ac:dyDescent="0.25">
      <c r="A106" s="72" t="s">
        <v>226</v>
      </c>
      <c r="B106" s="73"/>
      <c r="C106" s="73"/>
      <c r="D106" s="74"/>
    </row>
    <row r="107" spans="1:4" ht="38.25" customHeight="1" x14ac:dyDescent="0.25">
      <c r="A107" s="1">
        <v>11</v>
      </c>
      <c r="B107" s="5" t="s">
        <v>97</v>
      </c>
      <c r="C107" s="1"/>
      <c r="D107" s="3" t="s">
        <v>14</v>
      </c>
    </row>
    <row r="108" spans="1:4" ht="18" customHeight="1" x14ac:dyDescent="0.25">
      <c r="A108" s="86"/>
      <c r="B108" s="3" t="s">
        <v>13</v>
      </c>
      <c r="C108" s="1">
        <v>0</v>
      </c>
      <c r="D108" s="3"/>
    </row>
    <row r="109" spans="1:4" ht="31.5" customHeight="1" x14ac:dyDescent="0.25">
      <c r="A109" s="86"/>
      <c r="B109" s="3" t="s">
        <v>12</v>
      </c>
      <c r="C109" s="1">
        <v>0</v>
      </c>
      <c r="D109" s="3"/>
    </row>
    <row r="110" spans="1:4" ht="30" customHeight="1" x14ac:dyDescent="0.25">
      <c r="A110" s="86"/>
      <c r="B110" s="3" t="s">
        <v>11</v>
      </c>
      <c r="C110" s="1">
        <v>0</v>
      </c>
      <c r="D110" s="3"/>
    </row>
    <row r="111" spans="1:4" ht="30" customHeight="1" x14ac:dyDescent="0.25">
      <c r="A111" s="86"/>
      <c r="B111" s="3" t="s">
        <v>92</v>
      </c>
      <c r="C111" s="49">
        <v>10931084</v>
      </c>
      <c r="D111" s="3"/>
    </row>
    <row r="112" spans="1:4" ht="18" customHeight="1" x14ac:dyDescent="0.25">
      <c r="A112" s="86"/>
      <c r="B112" s="3" t="s">
        <v>10</v>
      </c>
      <c r="C112" s="1">
        <v>0</v>
      </c>
      <c r="D112" s="3"/>
    </row>
    <row r="113" spans="1:4" ht="30" customHeight="1" x14ac:dyDescent="0.25">
      <c r="A113" s="72" t="s">
        <v>91</v>
      </c>
      <c r="B113" s="73"/>
      <c r="C113" s="73"/>
      <c r="D113" s="74"/>
    </row>
    <row r="114" spans="1:4" ht="63" customHeight="1" x14ac:dyDescent="0.25">
      <c r="A114" s="35">
        <v>12</v>
      </c>
      <c r="B114" s="36" t="s">
        <v>9</v>
      </c>
      <c r="C114" s="50" t="s">
        <v>218</v>
      </c>
      <c r="D114" s="27"/>
    </row>
    <row r="115" spans="1:4" ht="32.25" customHeight="1" x14ac:dyDescent="0.25">
      <c r="A115" s="72" t="s">
        <v>219</v>
      </c>
      <c r="B115" s="73"/>
      <c r="C115" s="73"/>
      <c r="D115" s="73"/>
    </row>
    <row r="116" spans="1:4" ht="31.5" x14ac:dyDescent="0.25">
      <c r="A116" s="35">
        <v>13</v>
      </c>
      <c r="B116" s="2" t="s">
        <v>8</v>
      </c>
      <c r="C116" s="35">
        <v>0</v>
      </c>
      <c r="D116" s="3" t="s">
        <v>4</v>
      </c>
    </row>
    <row r="117" spans="1:4" ht="15.75" x14ac:dyDescent="0.25">
      <c r="A117" s="72" t="s">
        <v>237</v>
      </c>
      <c r="B117" s="73"/>
      <c r="C117" s="73"/>
      <c r="D117" s="74"/>
    </row>
    <row r="118" spans="1:4" ht="78.75" x14ac:dyDescent="0.25">
      <c r="A118" s="35">
        <v>14</v>
      </c>
      <c r="B118" s="2" t="s">
        <v>7</v>
      </c>
      <c r="C118" s="41" t="s">
        <v>235</v>
      </c>
      <c r="D118" s="3" t="s">
        <v>4</v>
      </c>
    </row>
    <row r="119" spans="1:4" ht="40.5" customHeight="1" x14ac:dyDescent="0.25">
      <c r="A119" s="72" t="s">
        <v>238</v>
      </c>
      <c r="B119" s="73"/>
      <c r="C119" s="73"/>
      <c r="D119" s="74"/>
    </row>
    <row r="120" spans="1:4" ht="31.5" x14ac:dyDescent="0.25">
      <c r="A120" s="35">
        <v>15</v>
      </c>
      <c r="B120" s="2" t="s">
        <v>6</v>
      </c>
      <c r="C120" s="51" t="s">
        <v>234</v>
      </c>
      <c r="D120" s="3" t="s">
        <v>4</v>
      </c>
    </row>
    <row r="121" spans="1:4" ht="44.25" customHeight="1" x14ac:dyDescent="0.25">
      <c r="A121" s="72" t="s">
        <v>239</v>
      </c>
      <c r="B121" s="73"/>
      <c r="C121" s="73"/>
      <c r="D121" s="74"/>
    </row>
    <row r="122" spans="1:4" ht="15.75" x14ac:dyDescent="0.25">
      <c r="A122" s="35">
        <v>16</v>
      </c>
      <c r="B122" s="2" t="s">
        <v>5</v>
      </c>
      <c r="C122" s="52" t="s">
        <v>233</v>
      </c>
      <c r="D122" s="3" t="s">
        <v>4</v>
      </c>
    </row>
    <row r="123" spans="1:4" ht="45.75" customHeight="1" x14ac:dyDescent="0.25">
      <c r="A123" s="72" t="s">
        <v>240</v>
      </c>
      <c r="B123" s="73"/>
      <c r="C123" s="73"/>
      <c r="D123" s="74"/>
    </row>
    <row r="124" spans="1:4" ht="160.5" customHeight="1" x14ac:dyDescent="0.25">
      <c r="A124" s="35">
        <v>17</v>
      </c>
      <c r="B124" s="2" t="s">
        <v>3</v>
      </c>
      <c r="C124" s="35">
        <v>0</v>
      </c>
      <c r="D124" s="3" t="s">
        <v>2</v>
      </c>
    </row>
    <row r="125" spans="1:4" ht="30" customHeight="1" x14ac:dyDescent="0.25">
      <c r="A125" s="72" t="s">
        <v>93</v>
      </c>
      <c r="B125" s="73"/>
      <c r="C125" s="73"/>
      <c r="D125" s="74"/>
    </row>
    <row r="126" spans="1:4" ht="109.5" customHeight="1" x14ac:dyDescent="0.25">
      <c r="A126" s="1">
        <v>18</v>
      </c>
      <c r="B126" s="2" t="s">
        <v>1</v>
      </c>
      <c r="C126" s="1" t="s">
        <v>38</v>
      </c>
      <c r="D126" s="3" t="s">
        <v>0</v>
      </c>
    </row>
  </sheetData>
  <mergeCells count="36">
    <mergeCell ref="A106:D106"/>
    <mergeCell ref="A96:D96"/>
    <mergeCell ref="A117:D117"/>
    <mergeCell ref="A119:D119"/>
    <mergeCell ref="A121:D121"/>
    <mergeCell ref="A1:D1"/>
    <mergeCell ref="A2:D2"/>
    <mergeCell ref="A3:D3"/>
    <mergeCell ref="A11:A14"/>
    <mergeCell ref="A16:A19"/>
    <mergeCell ref="A125:D125"/>
    <mergeCell ref="B51:B52"/>
    <mergeCell ref="A85:A88"/>
    <mergeCell ref="A91:A95"/>
    <mergeCell ref="A100:A105"/>
    <mergeCell ref="A51:A52"/>
    <mergeCell ref="C51:C52"/>
    <mergeCell ref="A55:A82"/>
    <mergeCell ref="A83:D83"/>
    <mergeCell ref="A89:D89"/>
    <mergeCell ref="A98:D98"/>
    <mergeCell ref="A115:D115"/>
    <mergeCell ref="A108:A112"/>
    <mergeCell ref="A113:D113"/>
    <mergeCell ref="A53:D53"/>
    <mergeCell ref="A123:D123"/>
    <mergeCell ref="A50:D50"/>
    <mergeCell ref="A44:D44"/>
    <mergeCell ref="A37:D37"/>
    <mergeCell ref="A20:D20"/>
    <mergeCell ref="A26:A30"/>
    <mergeCell ref="A32:A33"/>
    <mergeCell ref="A35:A36"/>
    <mergeCell ref="A39:A43"/>
    <mergeCell ref="A46:A49"/>
    <mergeCell ref="A22:A24"/>
  </mergeCells>
  <pageMargins left="0.70866141732283472" right="0.31496062992125984"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6"/>
  <sheetViews>
    <sheetView topLeftCell="A97" workbookViewId="0">
      <selection activeCell="C41" sqref="C41"/>
    </sheetView>
  </sheetViews>
  <sheetFormatPr defaultRowHeight="15" x14ac:dyDescent="0.25"/>
  <cols>
    <col min="1" max="1" width="9.140625" style="8"/>
    <col min="2" max="2" width="37.140625" style="8" customWidth="1"/>
    <col min="3" max="3" width="33" style="9" customWidth="1"/>
    <col min="4" max="4" width="24.140625" style="8" customWidth="1"/>
    <col min="7" max="7" width="15.28515625" customWidth="1"/>
  </cols>
  <sheetData>
    <row r="1" spans="1:4" ht="18.75" x14ac:dyDescent="0.25">
      <c r="A1" s="83" t="s">
        <v>63</v>
      </c>
      <c r="B1" s="83"/>
      <c r="C1" s="83"/>
      <c r="D1" s="83"/>
    </row>
    <row r="2" spans="1:4" ht="18.75" x14ac:dyDescent="0.25">
      <c r="A2" s="83" t="s">
        <v>110</v>
      </c>
      <c r="B2" s="83"/>
      <c r="C2" s="83"/>
      <c r="D2" s="83"/>
    </row>
    <row r="3" spans="1:4" ht="15.75" x14ac:dyDescent="0.25">
      <c r="A3" s="82" t="s">
        <v>62</v>
      </c>
      <c r="B3" s="82"/>
      <c r="C3" s="82"/>
      <c r="D3" s="82"/>
    </row>
    <row r="4" spans="1:4" ht="15.75" x14ac:dyDescent="0.25">
      <c r="A4" s="7"/>
    </row>
    <row r="5" spans="1:4" ht="32.25" customHeight="1" x14ac:dyDescent="0.25">
      <c r="A5" s="1" t="s">
        <v>61</v>
      </c>
      <c r="B5" s="4" t="s">
        <v>60</v>
      </c>
      <c r="C5" s="4" t="s">
        <v>59</v>
      </c>
      <c r="D5" s="25" t="s">
        <v>58</v>
      </c>
    </row>
    <row r="6" spans="1:4" ht="15.75" x14ac:dyDescent="0.25">
      <c r="A6" s="1">
        <v>1</v>
      </c>
      <c r="B6" s="4" t="s">
        <v>57</v>
      </c>
      <c r="C6" s="1"/>
      <c r="D6" s="3" t="s">
        <v>56</v>
      </c>
    </row>
    <row r="7" spans="1:4" ht="30" x14ac:dyDescent="0.25">
      <c r="A7" s="6" t="s">
        <v>55</v>
      </c>
      <c r="B7" s="4" t="s">
        <v>54</v>
      </c>
      <c r="C7" s="46" t="s">
        <v>122</v>
      </c>
      <c r="D7" s="3"/>
    </row>
    <row r="8" spans="1:4" ht="15.75" x14ac:dyDescent="0.25">
      <c r="A8" s="6" t="s">
        <v>53</v>
      </c>
      <c r="B8" s="4" t="s">
        <v>52</v>
      </c>
      <c r="C8" s="46">
        <v>71</v>
      </c>
      <c r="D8" s="3"/>
    </row>
    <row r="9" spans="1:4" ht="15.75" x14ac:dyDescent="0.25">
      <c r="A9" s="6" t="s">
        <v>51</v>
      </c>
      <c r="B9" s="4" t="s">
        <v>50</v>
      </c>
      <c r="C9" s="46" t="s">
        <v>123</v>
      </c>
      <c r="D9" s="3"/>
    </row>
    <row r="10" spans="1:4" ht="31.5" customHeight="1" x14ac:dyDescent="0.25">
      <c r="A10" s="6" t="s">
        <v>49</v>
      </c>
      <c r="B10" s="4" t="s">
        <v>85</v>
      </c>
      <c r="C10" s="46" t="s">
        <v>124</v>
      </c>
      <c r="D10" s="3"/>
    </row>
    <row r="11" spans="1:4" ht="15.75" x14ac:dyDescent="0.25">
      <c r="A11" s="85"/>
      <c r="B11" s="10" t="s">
        <v>64</v>
      </c>
      <c r="C11" s="46" t="s">
        <v>125</v>
      </c>
      <c r="D11" s="3"/>
    </row>
    <row r="12" spans="1:4" ht="15.75" x14ac:dyDescent="0.25">
      <c r="A12" s="85"/>
      <c r="B12" s="10" t="s">
        <v>65</v>
      </c>
      <c r="C12" s="46" t="s">
        <v>126</v>
      </c>
      <c r="D12" s="3"/>
    </row>
    <row r="13" spans="1:4" ht="15.75" x14ac:dyDescent="0.25">
      <c r="A13" s="85"/>
      <c r="B13" s="10" t="s">
        <v>66</v>
      </c>
      <c r="C13" s="46" t="s">
        <v>127</v>
      </c>
      <c r="D13" s="3"/>
    </row>
    <row r="14" spans="1:4" ht="15.75" x14ac:dyDescent="0.25">
      <c r="A14" s="85"/>
      <c r="B14" s="10" t="s">
        <v>67</v>
      </c>
      <c r="C14" s="46" t="s">
        <v>128</v>
      </c>
      <c r="D14" s="3"/>
    </row>
    <row r="15" spans="1:4" ht="34.5" x14ac:dyDescent="0.25">
      <c r="A15" s="6" t="s">
        <v>48</v>
      </c>
      <c r="B15" s="4" t="s">
        <v>47</v>
      </c>
      <c r="C15" s="46" t="s">
        <v>129</v>
      </c>
      <c r="D15" s="3"/>
    </row>
    <row r="16" spans="1:4" ht="15.75" x14ac:dyDescent="0.25">
      <c r="A16" s="85"/>
      <c r="B16" s="10" t="s">
        <v>64</v>
      </c>
      <c r="C16" s="46" t="s">
        <v>130</v>
      </c>
      <c r="D16" s="3"/>
    </row>
    <row r="17" spans="1:4" ht="15.75" x14ac:dyDescent="0.25">
      <c r="A17" s="85"/>
      <c r="B17" s="10" t="s">
        <v>65</v>
      </c>
      <c r="C17" s="46" t="s">
        <v>131</v>
      </c>
      <c r="D17" s="3"/>
    </row>
    <row r="18" spans="1:4" ht="15.75" x14ac:dyDescent="0.25">
      <c r="A18" s="85"/>
      <c r="B18" s="10" t="s">
        <v>66</v>
      </c>
      <c r="C18" s="46" t="s">
        <v>132</v>
      </c>
      <c r="D18" s="3"/>
    </row>
    <row r="19" spans="1:4" ht="15.75" x14ac:dyDescent="0.25">
      <c r="A19" s="85"/>
      <c r="B19" s="10" t="s">
        <v>67</v>
      </c>
      <c r="C19" s="46" t="s">
        <v>133</v>
      </c>
      <c r="D19" s="3"/>
    </row>
    <row r="20" spans="1:4" ht="25.5" customHeight="1" x14ac:dyDescent="0.25">
      <c r="A20" s="69" t="s">
        <v>87</v>
      </c>
      <c r="B20" s="70"/>
      <c r="C20" s="70"/>
      <c r="D20" s="71"/>
    </row>
    <row r="21" spans="1:4" ht="18.75" customHeight="1" x14ac:dyDescent="0.25">
      <c r="A21" s="1">
        <v>2</v>
      </c>
      <c r="B21" s="4" t="s">
        <v>46</v>
      </c>
      <c r="C21" s="41"/>
      <c r="D21" s="3" t="s">
        <v>4</v>
      </c>
    </row>
    <row r="22" spans="1:4" ht="15.75" customHeight="1" x14ac:dyDescent="0.25">
      <c r="A22" s="81"/>
      <c r="B22" s="10" t="s">
        <v>68</v>
      </c>
      <c r="C22" s="46">
        <f>37.3-0.7</f>
        <v>36.599999999999994</v>
      </c>
      <c r="D22" s="3"/>
    </row>
    <row r="23" spans="1:4" ht="36.75" customHeight="1" x14ac:dyDescent="0.25">
      <c r="A23" s="81"/>
      <c r="B23" s="10" t="s">
        <v>168</v>
      </c>
      <c r="C23" s="46" t="s">
        <v>182</v>
      </c>
      <c r="D23" s="3"/>
    </row>
    <row r="24" spans="1:4" ht="15.75" customHeight="1" x14ac:dyDescent="0.25">
      <c r="A24" s="81"/>
      <c r="B24" s="10" t="s">
        <v>69</v>
      </c>
      <c r="C24" s="57">
        <v>1.8130054644808744</v>
      </c>
      <c r="D24" s="3"/>
    </row>
    <row r="25" spans="1:4" ht="34.5" x14ac:dyDescent="0.25">
      <c r="A25" s="6" t="s">
        <v>45</v>
      </c>
      <c r="B25" s="2" t="s">
        <v>86</v>
      </c>
      <c r="C25" s="46">
        <f>C27+C28+C29+C30+C31+C26</f>
        <v>66.356000000000009</v>
      </c>
      <c r="D25" s="3"/>
    </row>
    <row r="26" spans="1:4" ht="15.75" x14ac:dyDescent="0.25">
      <c r="A26" s="6"/>
      <c r="B26" s="10" t="s">
        <v>136</v>
      </c>
      <c r="C26" s="46">
        <v>0.64100000000000001</v>
      </c>
      <c r="D26" s="3"/>
    </row>
    <row r="27" spans="1:4" ht="15.75" customHeight="1" x14ac:dyDescent="0.25">
      <c r="A27" s="81"/>
      <c r="B27" s="10" t="s">
        <v>70</v>
      </c>
      <c r="C27" s="46">
        <v>12.401</v>
      </c>
      <c r="D27" s="3"/>
    </row>
    <row r="28" spans="1:4" ht="15.75" customHeight="1" x14ac:dyDescent="0.25">
      <c r="A28" s="81"/>
      <c r="B28" s="10" t="s">
        <v>71</v>
      </c>
      <c r="C28" s="46">
        <v>16.5</v>
      </c>
      <c r="D28" s="3"/>
    </row>
    <row r="29" spans="1:4" ht="15.75" customHeight="1" x14ac:dyDescent="0.25">
      <c r="A29" s="81"/>
      <c r="B29" s="10" t="s">
        <v>72</v>
      </c>
      <c r="C29" s="46">
        <f>29.591</f>
        <v>29.591000000000001</v>
      </c>
      <c r="D29" s="3"/>
    </row>
    <row r="30" spans="1:4" ht="15.75" customHeight="1" x14ac:dyDescent="0.25">
      <c r="A30" s="81"/>
      <c r="B30" s="10" t="s">
        <v>73</v>
      </c>
      <c r="C30" s="46">
        <f>7.223</f>
        <v>7.2229999999999999</v>
      </c>
      <c r="D30" s="3"/>
    </row>
    <row r="31" spans="1:4" ht="15.75" customHeight="1" x14ac:dyDescent="0.25">
      <c r="A31" s="81"/>
      <c r="B31" s="10" t="s">
        <v>74</v>
      </c>
      <c r="C31" s="46">
        <v>0</v>
      </c>
      <c r="D31" s="3"/>
    </row>
    <row r="32" spans="1:4" ht="32.25" customHeight="1" x14ac:dyDescent="0.25">
      <c r="A32" s="6" t="s">
        <v>44</v>
      </c>
      <c r="B32" s="2" t="s">
        <v>43</v>
      </c>
      <c r="C32" s="41"/>
      <c r="D32" s="3"/>
    </row>
    <row r="33" spans="1:4" ht="15.75" x14ac:dyDescent="0.25">
      <c r="A33" s="81"/>
      <c r="B33" s="10" t="s">
        <v>68</v>
      </c>
      <c r="C33" s="60">
        <v>37.299999999999997</v>
      </c>
      <c r="D33" s="3"/>
    </row>
    <row r="34" spans="1:4" ht="15.75" x14ac:dyDescent="0.25">
      <c r="A34" s="81"/>
      <c r="B34" s="10" t="s">
        <v>75</v>
      </c>
      <c r="C34" s="41" t="s">
        <v>182</v>
      </c>
      <c r="D34" s="3"/>
    </row>
    <row r="35" spans="1:4" ht="31.5" x14ac:dyDescent="0.25">
      <c r="A35" s="6" t="s">
        <v>42</v>
      </c>
      <c r="B35" s="5" t="s">
        <v>41</v>
      </c>
      <c r="C35" s="45"/>
      <c r="D35" s="3"/>
    </row>
    <row r="36" spans="1:4" ht="15.75" x14ac:dyDescent="0.25">
      <c r="A36" s="81"/>
      <c r="B36" s="10" t="s">
        <v>68</v>
      </c>
      <c r="C36" s="65">
        <v>0</v>
      </c>
      <c r="D36" s="3"/>
    </row>
    <row r="37" spans="1:4" ht="15.75" x14ac:dyDescent="0.25">
      <c r="A37" s="81"/>
      <c r="B37" s="10" t="s">
        <v>75</v>
      </c>
      <c r="C37" s="41">
        <v>0</v>
      </c>
      <c r="D37" s="3"/>
    </row>
    <row r="38" spans="1:4" ht="93.75" customHeight="1" x14ac:dyDescent="0.25">
      <c r="A38" s="66" t="s">
        <v>246</v>
      </c>
      <c r="B38" s="67"/>
      <c r="C38" s="67"/>
      <c r="D38" s="68"/>
    </row>
    <row r="39" spans="1:4" ht="31.5" x14ac:dyDescent="0.25">
      <c r="A39" s="1">
        <v>3</v>
      </c>
      <c r="B39" s="2" t="s">
        <v>40</v>
      </c>
      <c r="C39" s="41" t="s">
        <v>147</v>
      </c>
      <c r="D39" s="3" t="s">
        <v>4</v>
      </c>
    </row>
    <row r="40" spans="1:4" ht="15.75" x14ac:dyDescent="0.25">
      <c r="A40" s="81"/>
      <c r="B40" s="10" t="s">
        <v>76</v>
      </c>
      <c r="C40" s="45" t="s">
        <v>183</v>
      </c>
      <c r="D40" s="3"/>
    </row>
    <row r="41" spans="1:4" ht="15.75" x14ac:dyDescent="0.25">
      <c r="A41" s="81"/>
      <c r="B41" s="10" t="s">
        <v>77</v>
      </c>
      <c r="C41" s="41" t="s">
        <v>184</v>
      </c>
      <c r="D41" s="3"/>
    </row>
    <row r="42" spans="1:4" ht="31.5" x14ac:dyDescent="0.25">
      <c r="A42" s="81"/>
      <c r="B42" s="10" t="s">
        <v>78</v>
      </c>
      <c r="C42" s="41" t="s">
        <v>185</v>
      </c>
      <c r="D42" s="3"/>
    </row>
    <row r="43" spans="1:4" ht="15.75" x14ac:dyDescent="0.25">
      <c r="A43" s="81"/>
      <c r="B43" s="10" t="s">
        <v>79</v>
      </c>
      <c r="C43" s="58" t="s">
        <v>186</v>
      </c>
      <c r="D43" s="3"/>
    </row>
    <row r="44" spans="1:4" ht="15.75" x14ac:dyDescent="0.25">
      <c r="A44" s="81"/>
      <c r="B44" s="10" t="s">
        <v>80</v>
      </c>
      <c r="C44" s="58" t="s">
        <v>187</v>
      </c>
      <c r="D44" s="3"/>
    </row>
    <row r="45" spans="1:4" ht="102.75" customHeight="1" x14ac:dyDescent="0.25">
      <c r="A45" s="66" t="s">
        <v>188</v>
      </c>
      <c r="B45" s="67"/>
      <c r="C45" s="67"/>
      <c r="D45" s="68"/>
    </row>
    <row r="46" spans="1:4" ht="31.5" x14ac:dyDescent="0.25">
      <c r="A46" s="1">
        <v>4</v>
      </c>
      <c r="B46" s="5" t="s">
        <v>39</v>
      </c>
      <c r="C46" s="1" t="s">
        <v>15</v>
      </c>
      <c r="D46" s="3" t="s">
        <v>4</v>
      </c>
    </row>
    <row r="47" spans="1:4" ht="15.75" customHeight="1" x14ac:dyDescent="0.25">
      <c r="A47" s="81"/>
      <c r="B47" s="10" t="s">
        <v>81</v>
      </c>
      <c r="C47" s="45" t="s">
        <v>189</v>
      </c>
      <c r="D47" s="3"/>
    </row>
    <row r="48" spans="1:4" ht="15.75" customHeight="1" x14ac:dyDescent="0.25">
      <c r="A48" s="81"/>
      <c r="B48" s="10" t="s">
        <v>82</v>
      </c>
      <c r="C48" s="41">
        <v>0</v>
      </c>
      <c r="D48" s="3"/>
    </row>
    <row r="49" spans="1:6" ht="15.75" customHeight="1" x14ac:dyDescent="0.25">
      <c r="A49" s="81"/>
      <c r="B49" s="10" t="s">
        <v>83</v>
      </c>
      <c r="C49" s="41"/>
      <c r="D49" s="3"/>
    </row>
    <row r="50" spans="1:6" ht="31.5" x14ac:dyDescent="0.25">
      <c r="A50" s="81"/>
      <c r="B50" s="10" t="s">
        <v>84</v>
      </c>
      <c r="C50" s="41" t="s">
        <v>189</v>
      </c>
      <c r="D50" s="3"/>
    </row>
    <row r="51" spans="1:6" ht="30.75" customHeight="1" x14ac:dyDescent="0.25">
      <c r="A51" s="72" t="s">
        <v>181</v>
      </c>
      <c r="B51" s="73"/>
      <c r="C51" s="73"/>
      <c r="D51" s="74"/>
    </row>
    <row r="52" spans="1:6" ht="31.5" customHeight="1" x14ac:dyDescent="0.25">
      <c r="A52" s="1">
        <v>5</v>
      </c>
      <c r="B52" s="5" t="s">
        <v>37</v>
      </c>
      <c r="C52" s="37" t="s">
        <v>38</v>
      </c>
      <c r="D52" s="3" t="s">
        <v>36</v>
      </c>
    </row>
    <row r="53" spans="1:6" ht="15" customHeight="1" x14ac:dyDescent="0.25">
      <c r="A53" s="3"/>
      <c r="B53" s="5"/>
      <c r="C53" s="3"/>
      <c r="D53" s="26"/>
    </row>
    <row r="54" spans="1:6" ht="30.75" customHeight="1" x14ac:dyDescent="0.25">
      <c r="A54" s="72" t="s">
        <v>88</v>
      </c>
      <c r="B54" s="73"/>
      <c r="C54" s="73"/>
      <c r="D54" s="74"/>
    </row>
    <row r="55" spans="1:6" ht="31.5" x14ac:dyDescent="0.25">
      <c r="A55" s="24">
        <v>6</v>
      </c>
      <c r="B55" s="2" t="s">
        <v>35</v>
      </c>
      <c r="C55" s="24"/>
      <c r="D55" s="24" t="s">
        <v>4</v>
      </c>
    </row>
    <row r="56" spans="1:6" ht="15.75" x14ac:dyDescent="0.25">
      <c r="A56" s="75"/>
      <c r="B56" s="3" t="s">
        <v>190</v>
      </c>
      <c r="C56" s="29">
        <f>C57+C65+C70+C81+C82+C67</f>
        <v>4260</v>
      </c>
      <c r="D56" s="23"/>
      <c r="E56" s="30"/>
      <c r="F56" s="30"/>
    </row>
    <row r="57" spans="1:6" ht="83.25" customHeight="1" x14ac:dyDescent="0.25">
      <c r="A57" s="76"/>
      <c r="B57" s="31" t="s">
        <v>191</v>
      </c>
      <c r="C57" s="60">
        <f>SUM(C58:C64)</f>
        <v>916</v>
      </c>
      <c r="D57" s="23"/>
    </row>
    <row r="58" spans="1:6" ht="15.75" customHeight="1" x14ac:dyDescent="0.25">
      <c r="A58" s="76"/>
      <c r="B58" s="31" t="s">
        <v>192</v>
      </c>
      <c r="C58" s="29">
        <v>0</v>
      </c>
      <c r="D58" s="24"/>
    </row>
    <row r="59" spans="1:6" ht="15.75" customHeight="1" x14ac:dyDescent="0.25">
      <c r="A59" s="76"/>
      <c r="B59" s="3" t="s">
        <v>193</v>
      </c>
      <c r="C59" s="29">
        <v>0</v>
      </c>
      <c r="D59" s="23"/>
      <c r="E59" s="30"/>
    </row>
    <row r="60" spans="1:6" ht="15.75" customHeight="1" x14ac:dyDescent="0.25">
      <c r="A60" s="76"/>
      <c r="B60" s="3" t="s">
        <v>194</v>
      </c>
      <c r="C60" s="29">
        <v>739</v>
      </c>
      <c r="D60" s="23"/>
    </row>
    <row r="61" spans="1:6" ht="15.75" customHeight="1" x14ac:dyDescent="0.25">
      <c r="A61" s="76"/>
      <c r="B61" s="3" t="s">
        <v>195</v>
      </c>
      <c r="C61" s="29">
        <v>0</v>
      </c>
      <c r="D61" s="23"/>
    </row>
    <row r="62" spans="1:6" ht="47.25" customHeight="1" x14ac:dyDescent="0.25">
      <c r="A62" s="76"/>
      <c r="B62" s="3" t="s">
        <v>196</v>
      </c>
      <c r="C62" s="29">
        <v>0</v>
      </c>
      <c r="D62" s="23"/>
      <c r="E62" s="30"/>
    </row>
    <row r="63" spans="1:6" ht="47.25" customHeight="1" x14ac:dyDescent="0.25">
      <c r="A63" s="76"/>
      <c r="B63" s="3" t="s">
        <v>146</v>
      </c>
      <c r="C63" s="29">
        <f>30+147</f>
        <v>177</v>
      </c>
      <c r="D63" s="23"/>
      <c r="E63" s="30"/>
    </row>
    <row r="64" spans="1:6" ht="32.25" customHeight="1" x14ac:dyDescent="0.25">
      <c r="A64" s="76"/>
      <c r="B64" s="3" t="s">
        <v>197</v>
      </c>
      <c r="C64" s="60">
        <v>0</v>
      </c>
      <c r="D64" s="23"/>
      <c r="E64" s="30"/>
    </row>
    <row r="65" spans="1:6" ht="60.75" customHeight="1" x14ac:dyDescent="0.25">
      <c r="A65" s="76"/>
      <c r="B65" s="31" t="s">
        <v>198</v>
      </c>
      <c r="C65" s="60">
        <v>0</v>
      </c>
      <c r="D65" s="23"/>
      <c r="E65" s="30"/>
    </row>
    <row r="66" spans="1:6" ht="31.5" x14ac:dyDescent="0.25">
      <c r="A66" s="76"/>
      <c r="B66" s="2" t="s">
        <v>199</v>
      </c>
      <c r="C66" s="60">
        <v>0</v>
      </c>
      <c r="D66" s="23"/>
    </row>
    <row r="67" spans="1:6" ht="67.5" customHeight="1" x14ac:dyDescent="0.25">
      <c r="A67" s="76"/>
      <c r="B67" s="3" t="s">
        <v>200</v>
      </c>
      <c r="C67" s="60">
        <f>SUM(C68:C69)</f>
        <v>35</v>
      </c>
      <c r="D67" s="3"/>
      <c r="E67" s="30"/>
    </row>
    <row r="68" spans="1:6" ht="15.75" x14ac:dyDescent="0.25">
      <c r="A68" s="76"/>
      <c r="B68" s="32" t="s">
        <v>201</v>
      </c>
      <c r="C68" s="60">
        <v>0</v>
      </c>
      <c r="D68" s="3"/>
    </row>
    <row r="69" spans="1:6" ht="66.75" customHeight="1" x14ac:dyDescent="0.25">
      <c r="A69" s="76"/>
      <c r="B69" s="3" t="s">
        <v>202</v>
      </c>
      <c r="C69" s="59">
        <v>35</v>
      </c>
      <c r="D69" s="3"/>
    </row>
    <row r="70" spans="1:6" ht="48.75" customHeight="1" x14ac:dyDescent="0.25">
      <c r="A70" s="76"/>
      <c r="B70" s="3" t="s">
        <v>203</v>
      </c>
      <c r="C70" s="59">
        <f>C71+C76</f>
        <v>2864</v>
      </c>
      <c r="D70" s="3"/>
      <c r="E70" s="30"/>
    </row>
    <row r="71" spans="1:6" ht="15.75" x14ac:dyDescent="0.25">
      <c r="A71" s="76"/>
      <c r="B71" s="25" t="s">
        <v>204</v>
      </c>
      <c r="C71" s="59">
        <f>C72+C73+C74+C75</f>
        <v>2864</v>
      </c>
      <c r="D71" s="25"/>
    </row>
    <row r="72" spans="1:6" ht="18" customHeight="1" x14ac:dyDescent="0.25">
      <c r="A72" s="76"/>
      <c r="B72" s="3" t="s">
        <v>205</v>
      </c>
      <c r="C72" s="33">
        <v>2864</v>
      </c>
      <c r="D72" s="3"/>
      <c r="E72" s="30"/>
      <c r="F72" s="30"/>
    </row>
    <row r="73" spans="1:6" ht="18" customHeight="1" x14ac:dyDescent="0.25">
      <c r="A73" s="76"/>
      <c r="B73" s="3" t="s">
        <v>206</v>
      </c>
      <c r="C73" s="33">
        <v>0</v>
      </c>
      <c r="D73" s="3"/>
      <c r="E73" s="30"/>
    </row>
    <row r="74" spans="1:6" ht="61.5" customHeight="1" x14ac:dyDescent="0.25">
      <c r="A74" s="76"/>
      <c r="B74" s="3" t="s">
        <v>207</v>
      </c>
      <c r="C74" s="33">
        <v>0</v>
      </c>
      <c r="D74" s="3"/>
      <c r="E74" s="30"/>
    </row>
    <row r="75" spans="1:6" ht="45.75" customHeight="1" x14ac:dyDescent="0.25">
      <c r="A75" s="76"/>
      <c r="B75" s="3" t="s">
        <v>208</v>
      </c>
      <c r="C75" s="33">
        <v>0</v>
      </c>
      <c r="D75" s="3"/>
      <c r="E75" s="30"/>
    </row>
    <row r="76" spans="1:6" ht="15.75" x14ac:dyDescent="0.25">
      <c r="A76" s="76"/>
      <c r="B76" s="25" t="s">
        <v>209</v>
      </c>
      <c r="C76" s="33">
        <v>0</v>
      </c>
      <c r="D76" s="25"/>
    </row>
    <row r="77" spans="1:6" ht="27" customHeight="1" x14ac:dyDescent="0.25">
      <c r="A77" s="76"/>
      <c r="B77" s="25" t="s">
        <v>210</v>
      </c>
      <c r="C77" s="33">
        <v>0</v>
      </c>
      <c r="D77" s="25"/>
    </row>
    <row r="78" spans="1:6" ht="19.5" customHeight="1" x14ac:dyDescent="0.25">
      <c r="A78" s="76"/>
      <c r="B78" s="25" t="s">
        <v>211</v>
      </c>
      <c r="C78" s="33">
        <v>0</v>
      </c>
      <c r="D78" s="25"/>
    </row>
    <row r="79" spans="1:6" ht="28.5" customHeight="1" x14ac:dyDescent="0.25">
      <c r="A79" s="76"/>
      <c r="B79" s="25" t="s">
        <v>212</v>
      </c>
      <c r="C79" s="33">
        <v>0</v>
      </c>
      <c r="D79" s="25"/>
    </row>
    <row r="80" spans="1:6" ht="93" customHeight="1" x14ac:dyDescent="0.25">
      <c r="A80" s="76"/>
      <c r="B80" s="25" t="s">
        <v>213</v>
      </c>
      <c r="C80" s="33">
        <v>0</v>
      </c>
      <c r="D80" s="25"/>
    </row>
    <row r="81" spans="1:7" ht="63.75" customHeight="1" x14ac:dyDescent="0.25">
      <c r="A81" s="76"/>
      <c r="B81" s="3" t="s">
        <v>214</v>
      </c>
      <c r="C81" s="59">
        <v>445</v>
      </c>
      <c r="D81" s="3"/>
      <c r="E81" s="30"/>
    </row>
    <row r="82" spans="1:7" ht="67.5" customHeight="1" x14ac:dyDescent="0.25">
      <c r="A82" s="77"/>
      <c r="B82" s="3" t="s">
        <v>215</v>
      </c>
      <c r="C82" s="59">
        <v>0</v>
      </c>
      <c r="D82" s="3"/>
      <c r="E82" s="30"/>
    </row>
    <row r="83" spans="1:7" ht="92.25" customHeight="1" x14ac:dyDescent="0.25">
      <c r="A83" s="78" t="s">
        <v>216</v>
      </c>
      <c r="B83" s="79"/>
      <c r="C83" s="79"/>
      <c r="D83" s="80"/>
      <c r="E83" s="30"/>
    </row>
    <row r="84" spans="1:7" ht="31.5" customHeight="1" x14ac:dyDescent="0.25">
      <c r="A84" s="1">
        <v>7</v>
      </c>
      <c r="B84" s="5" t="s">
        <v>34</v>
      </c>
      <c r="C84" s="1"/>
      <c r="D84" s="3" t="s">
        <v>4</v>
      </c>
    </row>
    <row r="85" spans="1:7" ht="45.75" customHeight="1" x14ac:dyDescent="0.25">
      <c r="A85" s="75"/>
      <c r="B85" s="3" t="s">
        <v>33</v>
      </c>
      <c r="C85" s="46" t="s">
        <v>222</v>
      </c>
      <c r="D85" s="3"/>
      <c r="G85" s="39"/>
    </row>
    <row r="86" spans="1:7" ht="33.75" customHeight="1" x14ac:dyDescent="0.25">
      <c r="A86" s="76"/>
      <c r="B86" s="3" t="s">
        <v>32</v>
      </c>
      <c r="C86" s="46" t="s">
        <v>243</v>
      </c>
      <c r="D86" s="3"/>
    </row>
    <row r="87" spans="1:7" ht="33.75" customHeight="1" x14ac:dyDescent="0.25">
      <c r="A87" s="76"/>
      <c r="B87" s="3" t="s">
        <v>31</v>
      </c>
      <c r="C87" s="46" t="s">
        <v>231</v>
      </c>
      <c r="D87" s="3"/>
    </row>
    <row r="88" spans="1:7" ht="33.75" customHeight="1" x14ac:dyDescent="0.25">
      <c r="A88" s="77"/>
      <c r="B88" s="3" t="s">
        <v>30</v>
      </c>
      <c r="C88" s="46" t="s">
        <v>232</v>
      </c>
      <c r="D88" s="3"/>
    </row>
    <row r="89" spans="1:7" ht="42.75" customHeight="1" x14ac:dyDescent="0.25">
      <c r="A89" s="72" t="s">
        <v>223</v>
      </c>
      <c r="B89" s="73"/>
      <c r="C89" s="73"/>
      <c r="D89" s="74"/>
    </row>
    <row r="90" spans="1:7" ht="31.5" customHeight="1" x14ac:dyDescent="0.25">
      <c r="A90" s="1">
        <v>8</v>
      </c>
      <c r="B90" s="5" t="s">
        <v>96</v>
      </c>
      <c r="C90" s="41">
        <v>0</v>
      </c>
      <c r="D90" s="3" t="s">
        <v>4</v>
      </c>
    </row>
    <row r="91" spans="1:7" ht="18.75" customHeight="1" x14ac:dyDescent="0.25">
      <c r="A91" s="86"/>
      <c r="B91" s="3" t="s">
        <v>29</v>
      </c>
      <c r="C91" s="41">
        <v>0</v>
      </c>
      <c r="D91" s="27"/>
    </row>
    <row r="92" spans="1:7" ht="18.75" customHeight="1" x14ac:dyDescent="0.25">
      <c r="A92" s="86"/>
      <c r="B92" s="3" t="s">
        <v>28</v>
      </c>
      <c r="C92" s="41">
        <v>0</v>
      </c>
      <c r="D92" s="27"/>
    </row>
    <row r="93" spans="1:7" ht="18.75" customHeight="1" x14ac:dyDescent="0.25">
      <c r="A93" s="86"/>
      <c r="B93" s="3" t="s">
        <v>27</v>
      </c>
      <c r="C93" s="41">
        <v>0</v>
      </c>
      <c r="D93" s="27"/>
    </row>
    <row r="94" spans="1:7" ht="18.75" customHeight="1" x14ac:dyDescent="0.25">
      <c r="A94" s="86"/>
      <c r="B94" s="3" t="s">
        <v>26</v>
      </c>
      <c r="C94" s="41">
        <v>0</v>
      </c>
      <c r="D94" s="27"/>
    </row>
    <row r="95" spans="1:7" ht="29.25" customHeight="1" x14ac:dyDescent="0.25">
      <c r="A95" s="100"/>
      <c r="B95" s="16" t="s">
        <v>25</v>
      </c>
      <c r="C95" s="48">
        <v>0</v>
      </c>
      <c r="D95" s="28"/>
    </row>
    <row r="96" spans="1:7" ht="20.25" customHeight="1" x14ac:dyDescent="0.25">
      <c r="A96" s="72" t="s">
        <v>89</v>
      </c>
      <c r="B96" s="73"/>
      <c r="C96" s="73"/>
      <c r="D96" s="74"/>
    </row>
    <row r="97" spans="1:4" ht="43.5" customHeight="1" x14ac:dyDescent="0.25">
      <c r="A97" s="14">
        <v>9</v>
      </c>
      <c r="B97" s="17" t="s">
        <v>24</v>
      </c>
      <c r="C97" s="14">
        <v>0</v>
      </c>
      <c r="D97" s="3" t="s">
        <v>4</v>
      </c>
    </row>
    <row r="98" spans="1:4" ht="30" customHeight="1" x14ac:dyDescent="0.25">
      <c r="A98" s="72" t="s">
        <v>90</v>
      </c>
      <c r="B98" s="73"/>
      <c r="C98" s="73"/>
      <c r="D98" s="74"/>
    </row>
    <row r="99" spans="1:4" ht="21.75" customHeight="1" x14ac:dyDescent="0.25">
      <c r="A99" s="15">
        <v>10</v>
      </c>
      <c r="B99" s="18" t="s">
        <v>23</v>
      </c>
      <c r="C99" s="19"/>
      <c r="D99" s="3" t="s">
        <v>4</v>
      </c>
    </row>
    <row r="100" spans="1:4" ht="28.5" customHeight="1" x14ac:dyDescent="0.25">
      <c r="A100" s="102"/>
      <c r="B100" s="40" t="s">
        <v>22</v>
      </c>
      <c r="C100" s="41">
        <v>0</v>
      </c>
      <c r="D100" s="42"/>
    </row>
    <row r="101" spans="1:4" ht="28.5" customHeight="1" x14ac:dyDescent="0.25">
      <c r="A101" s="103"/>
      <c r="B101" s="40" t="s">
        <v>21</v>
      </c>
      <c r="C101" s="41">
        <v>0</v>
      </c>
      <c r="D101" s="40" t="s">
        <v>4</v>
      </c>
    </row>
    <row r="102" spans="1:4" ht="28.5" customHeight="1" x14ac:dyDescent="0.25">
      <c r="A102" s="103"/>
      <c r="B102" s="40" t="s">
        <v>20</v>
      </c>
      <c r="C102" s="41">
        <v>0</v>
      </c>
      <c r="D102" s="40" t="s">
        <v>4</v>
      </c>
    </row>
    <row r="103" spans="1:4" ht="51" customHeight="1" x14ac:dyDescent="0.25">
      <c r="A103" s="103"/>
      <c r="B103" s="40" t="s">
        <v>19</v>
      </c>
      <c r="C103" s="41">
        <v>0</v>
      </c>
      <c r="D103" s="40" t="s">
        <v>17</v>
      </c>
    </row>
    <row r="104" spans="1:4" ht="66.75" customHeight="1" x14ac:dyDescent="0.25">
      <c r="A104" s="103"/>
      <c r="B104" s="40" t="s">
        <v>18</v>
      </c>
      <c r="C104" s="41">
        <v>0</v>
      </c>
      <c r="D104" s="40" t="s">
        <v>17</v>
      </c>
    </row>
    <row r="105" spans="1:4" ht="48.75" customHeight="1" x14ac:dyDescent="0.25">
      <c r="A105" s="104"/>
      <c r="B105" s="40" t="s">
        <v>16</v>
      </c>
      <c r="C105" s="41">
        <v>0</v>
      </c>
      <c r="D105" s="40" t="s">
        <v>14</v>
      </c>
    </row>
    <row r="106" spans="1:4" ht="83.25" customHeight="1" x14ac:dyDescent="0.25">
      <c r="A106" s="72" t="s">
        <v>226</v>
      </c>
      <c r="B106" s="73"/>
      <c r="C106" s="73"/>
      <c r="D106" s="74"/>
    </row>
    <row r="107" spans="1:4" ht="32.25" customHeight="1" x14ac:dyDescent="0.25">
      <c r="A107" s="1">
        <v>11</v>
      </c>
      <c r="B107" s="5" t="s">
        <v>97</v>
      </c>
      <c r="C107" s="11"/>
      <c r="D107" s="3" t="s">
        <v>14</v>
      </c>
    </row>
    <row r="108" spans="1:4" ht="18" customHeight="1" x14ac:dyDescent="0.25">
      <c r="A108" s="100"/>
      <c r="B108" s="3" t="s">
        <v>13</v>
      </c>
      <c r="C108" s="1">
        <v>0</v>
      </c>
      <c r="D108" s="27"/>
    </row>
    <row r="109" spans="1:4" ht="31.5" customHeight="1" x14ac:dyDescent="0.25">
      <c r="A109" s="101"/>
      <c r="B109" s="3" t="s">
        <v>12</v>
      </c>
      <c r="C109" s="1">
        <v>0</v>
      </c>
      <c r="D109" s="27"/>
    </row>
    <row r="110" spans="1:4" ht="30" customHeight="1" x14ac:dyDescent="0.25">
      <c r="A110" s="101"/>
      <c r="B110" s="3" t="s">
        <v>11</v>
      </c>
      <c r="C110" s="1">
        <v>0</v>
      </c>
      <c r="D110" s="27"/>
    </row>
    <row r="111" spans="1:4" ht="30" customHeight="1" x14ac:dyDescent="0.25">
      <c r="A111" s="101"/>
      <c r="B111" s="3" t="s">
        <v>92</v>
      </c>
      <c r="C111" s="49">
        <v>10931084</v>
      </c>
      <c r="D111" s="3" t="s">
        <v>4</v>
      </c>
    </row>
    <row r="112" spans="1:4" ht="18" customHeight="1" x14ac:dyDescent="0.25">
      <c r="A112" s="101"/>
      <c r="B112" s="16" t="s">
        <v>10</v>
      </c>
      <c r="C112" s="13">
        <v>0</v>
      </c>
      <c r="D112" s="28"/>
    </row>
    <row r="113" spans="1:4" ht="33" customHeight="1" x14ac:dyDescent="0.25">
      <c r="A113" s="72" t="s">
        <v>91</v>
      </c>
      <c r="B113" s="73"/>
      <c r="C113" s="73"/>
      <c r="D113" s="74"/>
    </row>
    <row r="114" spans="1:4" ht="79.5" customHeight="1" x14ac:dyDescent="0.25">
      <c r="A114" s="35">
        <v>12</v>
      </c>
      <c r="B114" s="36" t="s">
        <v>9</v>
      </c>
      <c r="C114" s="50" t="s">
        <v>218</v>
      </c>
      <c r="D114" s="27"/>
    </row>
    <row r="115" spans="1:4" ht="48" customHeight="1" x14ac:dyDescent="0.25">
      <c r="A115" s="72" t="s">
        <v>219</v>
      </c>
      <c r="B115" s="73"/>
      <c r="C115" s="73"/>
      <c r="D115" s="73"/>
    </row>
    <row r="116" spans="1:4" ht="31.5" x14ac:dyDescent="0.25">
      <c r="A116" s="35">
        <v>13</v>
      </c>
      <c r="B116" s="2" t="s">
        <v>8</v>
      </c>
      <c r="C116" s="35">
        <v>0</v>
      </c>
      <c r="D116" s="3" t="s">
        <v>4</v>
      </c>
    </row>
    <row r="117" spans="1:4" ht="15.75" x14ac:dyDescent="0.25">
      <c r="A117" s="72" t="s">
        <v>237</v>
      </c>
      <c r="B117" s="73"/>
      <c r="C117" s="73"/>
      <c r="D117" s="74"/>
    </row>
    <row r="118" spans="1:4" ht="78.75" x14ac:dyDescent="0.25">
      <c r="A118" s="35">
        <v>14</v>
      </c>
      <c r="B118" s="2" t="s">
        <v>7</v>
      </c>
      <c r="C118" s="41" t="s">
        <v>235</v>
      </c>
      <c r="D118" s="3" t="s">
        <v>4</v>
      </c>
    </row>
    <row r="119" spans="1:4" ht="36" customHeight="1" x14ac:dyDescent="0.25">
      <c r="A119" s="72" t="s">
        <v>238</v>
      </c>
      <c r="B119" s="73"/>
      <c r="C119" s="73"/>
      <c r="D119" s="74"/>
    </row>
    <row r="120" spans="1:4" ht="31.5" x14ac:dyDescent="0.25">
      <c r="A120" s="35">
        <v>15</v>
      </c>
      <c r="B120" s="2" t="s">
        <v>6</v>
      </c>
      <c r="C120" s="51" t="s">
        <v>234</v>
      </c>
      <c r="D120" s="3" t="s">
        <v>4</v>
      </c>
    </row>
    <row r="121" spans="1:4" ht="36" customHeight="1" x14ac:dyDescent="0.25">
      <c r="A121" s="72" t="s">
        <v>239</v>
      </c>
      <c r="B121" s="73"/>
      <c r="C121" s="73"/>
      <c r="D121" s="74"/>
    </row>
    <row r="122" spans="1:4" ht="53.25" customHeight="1" x14ac:dyDescent="0.25">
      <c r="A122" s="35">
        <v>16</v>
      </c>
      <c r="B122" s="2" t="s">
        <v>5</v>
      </c>
      <c r="C122" s="52" t="s">
        <v>233</v>
      </c>
      <c r="D122" s="3" t="s">
        <v>4</v>
      </c>
    </row>
    <row r="123" spans="1:4" ht="47.25" customHeight="1" x14ac:dyDescent="0.25">
      <c r="A123" s="72" t="s">
        <v>240</v>
      </c>
      <c r="B123" s="73"/>
      <c r="C123" s="73"/>
      <c r="D123" s="74"/>
    </row>
    <row r="124" spans="1:4" ht="163.5" customHeight="1" x14ac:dyDescent="0.25">
      <c r="A124" s="35">
        <v>17</v>
      </c>
      <c r="B124" s="2" t="s">
        <v>3</v>
      </c>
      <c r="C124" s="35">
        <v>0</v>
      </c>
      <c r="D124" s="3" t="s">
        <v>2</v>
      </c>
    </row>
    <row r="125" spans="1:4" ht="37.5" customHeight="1" x14ac:dyDescent="0.25">
      <c r="A125" s="72" t="s">
        <v>93</v>
      </c>
      <c r="B125" s="73"/>
      <c r="C125" s="73"/>
      <c r="D125" s="74"/>
    </row>
    <row r="126" spans="1:4" ht="105" customHeight="1" x14ac:dyDescent="0.25">
      <c r="A126" s="35">
        <v>18</v>
      </c>
      <c r="B126" s="2" t="s">
        <v>1</v>
      </c>
      <c r="C126" s="35" t="s">
        <v>38</v>
      </c>
      <c r="D126" s="3" t="s">
        <v>0</v>
      </c>
    </row>
  </sheetData>
  <mergeCells count="33">
    <mergeCell ref="A125:D125"/>
    <mergeCell ref="A51:D51"/>
    <mergeCell ref="A123:D123"/>
    <mergeCell ref="A89:D89"/>
    <mergeCell ref="A117:D117"/>
    <mergeCell ref="A119:D119"/>
    <mergeCell ref="A121:D121"/>
    <mergeCell ref="A115:D115"/>
    <mergeCell ref="A108:A112"/>
    <mergeCell ref="A100:A105"/>
    <mergeCell ref="A113:D113"/>
    <mergeCell ref="A106:D106"/>
    <mergeCell ref="A45:D45"/>
    <mergeCell ref="A38:D38"/>
    <mergeCell ref="A20:D20"/>
    <mergeCell ref="A96:D96"/>
    <mergeCell ref="A98:D98"/>
    <mergeCell ref="A22:A24"/>
    <mergeCell ref="A27:A31"/>
    <mergeCell ref="A33:A34"/>
    <mergeCell ref="A36:A37"/>
    <mergeCell ref="A40:A44"/>
    <mergeCell ref="A83:D83"/>
    <mergeCell ref="A47:A50"/>
    <mergeCell ref="A54:D54"/>
    <mergeCell ref="A56:A82"/>
    <mergeCell ref="A85:A88"/>
    <mergeCell ref="A91:A95"/>
    <mergeCell ref="A1:D1"/>
    <mergeCell ref="A2:D2"/>
    <mergeCell ref="A3:D3"/>
    <mergeCell ref="A11:A14"/>
    <mergeCell ref="A16:A19"/>
  </mergeCells>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1953</vt:lpstr>
      <vt:lpstr>1952</vt:lpstr>
      <vt:lpstr>2007</vt:lpstr>
      <vt:lpstr>1983</vt:lpstr>
      <vt:lpstr>'1952'!Область_печати</vt:lpstr>
      <vt:lpstr>'1953'!Область_печати</vt:lpstr>
      <vt:lpstr>'2007'!Область_печати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RePack by Diakov</cp:lastModifiedBy>
  <cp:lastPrinted>2019-03-12T08:33:15Z</cp:lastPrinted>
  <dcterms:created xsi:type="dcterms:W3CDTF">2018-01-24T08:15:58Z</dcterms:created>
  <dcterms:modified xsi:type="dcterms:W3CDTF">2019-07-29T10:34:27Z</dcterms:modified>
</cp:coreProperties>
</file>